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10" yWindow="60" windowWidth="9300" windowHeight="6990" activeTab="0"/>
  </bookViews>
  <sheets>
    <sheet name="MD Form" sheetId="1" r:id="rId1"/>
    <sheet name="MD" sheetId="2" state="hidden" r:id="rId2"/>
    <sheet name="medium" sheetId="3" state="hidden" r:id="rId3"/>
    <sheet name="large" sheetId="4" state="hidden" r:id="rId4"/>
    <sheet name="HYBRID LIST" sheetId="5" r:id="rId5"/>
  </sheets>
  <externalReferences>
    <externalReference r:id="rId8"/>
  </externalReferences>
  <definedNames>
    <definedName name="_xlnm._FilterDatabase" localSheetId="4" hidden="1">'HYBRID LIST'!$A$1:$C$2251</definedName>
    <definedName name="Agrigold">'HYBRID LIST'!$B$2:$B$99</definedName>
    <definedName name="AgVenture">'HYBRID LIST'!$B$100:$B$399</definedName>
    <definedName name="Becks">'HYBRID LIST'!$B$400:$B$499</definedName>
    <definedName name="Burrus">'HYBRID LIST'!$B$500:$B$599</definedName>
    <definedName name="BUSINESS_BRAND" localSheetId="0">'MD Form'!$AK$2:$AK$147</definedName>
    <definedName name="BUSINESS_BRAND">#REF!</definedName>
    <definedName name="Croplan">'HYBRID LIST'!$B$600:$B$699</definedName>
    <definedName name="Dairyland">'HYBRID LIST'!$B$700:$B$799</definedName>
    <definedName name="DEKALB">'HYBRID LIST'!$B$800:$B$899</definedName>
    <definedName name="DynaGro">'HYBRID LIST'!$B$900:$B$999</definedName>
    <definedName name="FS_InVISION">'HYBRID LIST'!$B$1200:$B$1299</definedName>
    <definedName name="GoldenHarvest">'HYBRID LIST'!$B$1000:$B$1099</definedName>
    <definedName name="GreatLakes">'HYBRID LIST'!$B$1100:$B$1199</definedName>
    <definedName name="LGSeeds">'HYBRID LIST'!$B$1300:$B$1499</definedName>
    <definedName name="Munson">'HYBRID LIST'!$B$1500:$B$1599</definedName>
    <definedName name="MYCOGEN">'HYBRID LIST'!$B$1600:$B$1799</definedName>
    <definedName name="NK">'HYBRID LIST'!$B$1800:$B$1899</definedName>
    <definedName name="PDF_Plot_Crop">'[1]Plot Data Form'!$G$14</definedName>
    <definedName name="Pioneer">'HYBRID LIST'!$B$1900:$B$1999</definedName>
    <definedName name="_xlnm.Print_Area" localSheetId="1">'MD'!$A$1:$T$41</definedName>
    <definedName name="_xlnm.Print_Area" localSheetId="0">'MD Form'!$A$1:$T$47</definedName>
    <definedName name="_xlnm.Print_Titles" localSheetId="0">'MD Form'!$1:$14</definedName>
    <definedName name="ProHarvest">'HYBRID LIST'!$B$2000:$B$2099</definedName>
    <definedName name="Stine">'HYBRID LIST'!$B$2100:$B$2199</definedName>
    <definedName name="Traits" localSheetId="0">'MD Form'!$AB$2:$AB$24</definedName>
    <definedName name="Traits">'MD'!$AC$2:$AC$21</definedName>
    <definedName name="Wyffels">'HYBRID LIST'!$B$2200:$B$2299</definedName>
  </definedNames>
  <calcPr fullCalcOnLoad="1"/>
</workbook>
</file>

<file path=xl/comments1.xml><?xml version="1.0" encoding="utf-8"?>
<comments xmlns="http://schemas.openxmlformats.org/spreadsheetml/2006/main">
  <authors>
    <author>Erika Parker</author>
  </authors>
  <commentList>
    <comment ref="D4" authorId="0">
      <text>
        <r>
          <rPr>
            <b/>
            <sz val="9"/>
            <rFont val="Tahoma"/>
            <family val="2"/>
          </rPr>
          <t>Erika Parker:</t>
        </r>
        <r>
          <rPr>
            <sz val="9"/>
            <rFont val="Tahoma"/>
            <family val="2"/>
          </rPr>
          <t xml:space="preserve">
please enter 10 digit number without any paranthesis or dashes
</t>
        </r>
      </text>
    </comment>
    <comment ref="D10" authorId="0">
      <text>
        <r>
          <rPr>
            <b/>
            <sz val="9"/>
            <rFont val="Tahoma"/>
            <family val="2"/>
          </rPr>
          <t>Erika Parker:</t>
        </r>
        <r>
          <rPr>
            <sz val="9"/>
            <rFont val="Tahoma"/>
            <family val="2"/>
          </rPr>
          <t xml:space="preserve">
SELECT A VALUE FROM THE LIST
* FINE TEXTURE USE CLAY LOAM
* MED TEXTURE USE SILT LOAM
* COARSE TEXTURE USE SANDY LOAM</t>
        </r>
      </text>
    </comment>
    <comment ref="G11" authorId="0">
      <text>
        <r>
          <rPr>
            <b/>
            <sz val="9"/>
            <rFont val="Tahoma"/>
            <family val="2"/>
          </rPr>
          <t>Erika Parker:</t>
        </r>
        <r>
          <rPr>
            <sz val="9"/>
            <rFont val="Tahoma"/>
            <family val="2"/>
          </rPr>
          <t xml:space="preserve">
Use decimal format
dd.dddddd
one set is required for MD plots, SxS
All four sets are required for FTN
</t>
        </r>
      </text>
    </comment>
    <comment ref="D14" authorId="0">
      <text>
        <r>
          <rPr>
            <b/>
            <sz val="9"/>
            <rFont val="Tahoma"/>
            <family val="2"/>
          </rPr>
          <t>Erika Parker:</t>
        </r>
        <r>
          <rPr>
            <sz val="9"/>
            <rFont val="Tahoma"/>
            <family val="2"/>
          </rPr>
          <t xml:space="preserve">
SELECT YES OR NO FROM THE LIST. 
SELECTING YES INDICATES YOU WILL SUBMIT RAW DATA FROM THE COOPERATOR'S YIELD MONITOR.</t>
        </r>
      </text>
    </comment>
  </commentList>
</comments>
</file>

<file path=xl/comments2.xml><?xml version="1.0" encoding="utf-8"?>
<comments xmlns="http://schemas.openxmlformats.org/spreadsheetml/2006/main">
  <authors>
    <author>Erika Parker</author>
  </authors>
  <commentList>
    <comment ref="D4" authorId="0">
      <text>
        <r>
          <rPr>
            <b/>
            <sz val="9"/>
            <rFont val="Tahoma"/>
            <family val="2"/>
          </rPr>
          <t>Erika Parker:</t>
        </r>
        <r>
          <rPr>
            <sz val="9"/>
            <rFont val="Tahoma"/>
            <family val="2"/>
          </rPr>
          <t xml:space="preserve">
please enter 10 digit number without any paranthesis or dashes
</t>
        </r>
      </text>
    </comment>
    <comment ref="G11" authorId="0">
      <text>
        <r>
          <rPr>
            <b/>
            <sz val="9"/>
            <rFont val="Tahoma"/>
            <family val="2"/>
          </rPr>
          <t>Erika Parker:</t>
        </r>
        <r>
          <rPr>
            <sz val="9"/>
            <rFont val="Tahoma"/>
            <family val="2"/>
          </rPr>
          <t xml:space="preserve">
Use decimal format
dd.dddddd
one set is required for MD plots, SxS
All four sets are required for FTN
</t>
        </r>
      </text>
    </comment>
    <comment ref="D14" authorId="0">
      <text>
        <r>
          <rPr>
            <b/>
            <sz val="9"/>
            <rFont val="Tahoma"/>
            <family val="2"/>
          </rPr>
          <t>Erika Parker:</t>
        </r>
        <r>
          <rPr>
            <sz val="9"/>
            <rFont val="Tahoma"/>
            <family val="2"/>
          </rPr>
          <t xml:space="preserve">
SELECT YES OR NO FROM THE LIST. 
SELECTING YES INDICATES YOU WILL SUBMIT RAW DATA FROM THE COOPERATOR'S YIELD MONITOR.</t>
        </r>
      </text>
    </comment>
    <comment ref="D10" authorId="0">
      <text>
        <r>
          <rPr>
            <b/>
            <sz val="9"/>
            <rFont val="Tahoma"/>
            <family val="2"/>
          </rPr>
          <t>Erika Parker:</t>
        </r>
        <r>
          <rPr>
            <sz val="9"/>
            <rFont val="Tahoma"/>
            <family val="2"/>
          </rPr>
          <t xml:space="preserve">
SELECT A VALUE FROM THE LIST
* FINE TEXTURE USE CLAY LOAM
* MED TEXTURE USE SILT LOAM
* COARSE TEXTURE USE SANDY LOAM</t>
        </r>
      </text>
    </comment>
  </commentList>
</comments>
</file>

<file path=xl/sharedStrings.xml><?xml version="1.0" encoding="utf-8"?>
<sst xmlns="http://schemas.openxmlformats.org/spreadsheetml/2006/main" count="5724" uniqueCount="1366">
  <si>
    <r>
      <t>agAhead</t>
    </r>
    <r>
      <rPr>
        <b/>
        <sz val="10"/>
        <color indexed="9"/>
        <rFont val="Franklin Gothic Medium"/>
        <family val="2"/>
      </rPr>
      <t>®</t>
    </r>
  </si>
  <si>
    <t>ProHarvest</t>
  </si>
  <si>
    <t>AgVenture</t>
  </si>
  <si>
    <t>GENSS</t>
  </si>
  <si>
    <t>N75H-5122A</t>
  </si>
  <si>
    <t>N36A-3111</t>
  </si>
  <si>
    <t>N42Z-5222A</t>
  </si>
  <si>
    <t>N45P-3011A</t>
  </si>
  <si>
    <t>N45P-GTA</t>
  </si>
  <si>
    <t>N49W-3000GT</t>
  </si>
  <si>
    <t>N50K-3000GT</t>
  </si>
  <si>
    <t>N53W-3122</t>
  </si>
  <si>
    <t>N54H-3111</t>
  </si>
  <si>
    <t>N59B-3111A</t>
  </si>
  <si>
    <t>N60F-3111</t>
  </si>
  <si>
    <t>N61P-5122</t>
  </si>
  <si>
    <t>N61P-3000GT</t>
  </si>
  <si>
    <t>N61P-GT</t>
  </si>
  <si>
    <t>N63H-3111</t>
  </si>
  <si>
    <t>N63R-3000GT</t>
  </si>
  <si>
    <t>N63R-GT</t>
  </si>
  <si>
    <t>N65D-3122</t>
  </si>
  <si>
    <t>N68B-3122</t>
  </si>
  <si>
    <t>N68B-GT</t>
  </si>
  <si>
    <t>N69Z-5222</t>
  </si>
  <si>
    <t>N70J-3011A</t>
  </si>
  <si>
    <t>N71U-3122</t>
  </si>
  <si>
    <t>N74G-3000GT</t>
  </si>
  <si>
    <t>N74R-3000GT</t>
  </si>
  <si>
    <t>N75H-GTA</t>
  </si>
  <si>
    <t>N79Z-3111</t>
  </si>
  <si>
    <t>YGVT3</t>
  </si>
  <si>
    <t>Instrasect (YHR)</t>
  </si>
  <si>
    <t>AcreMax (AM)</t>
  </si>
  <si>
    <t>AcreMax1 (AM1)</t>
  </si>
  <si>
    <t>Intrasect Xtra (YXR)</t>
  </si>
  <si>
    <t>Intrasect XTreme (CYXR)</t>
  </si>
  <si>
    <t>TRIsect (CHR)</t>
  </si>
  <si>
    <t>HXX/YGCB/RR2</t>
  </si>
  <si>
    <t>HXX/YGCB/ARW/RR2</t>
  </si>
  <si>
    <t>HX1/YGCB/RR2/LL</t>
  </si>
  <si>
    <t>HXX/YGCB/RR2/LL</t>
  </si>
  <si>
    <t>HXX/YGCB/ARW/RR2/LL</t>
  </si>
  <si>
    <t>HX1/ARW/RR2/LL</t>
  </si>
  <si>
    <t>Refuge</t>
  </si>
  <si>
    <t>HX1/YGCB/RR2</t>
  </si>
  <si>
    <t>5% in bag</t>
  </si>
  <si>
    <t>10% in bag</t>
  </si>
  <si>
    <t>5% struct.</t>
  </si>
  <si>
    <t>20% struct.</t>
  </si>
  <si>
    <t>VTRW/YGCB/RR2</t>
  </si>
  <si>
    <t>VT2P/RR2</t>
  </si>
  <si>
    <t>VTRW/HXX/VT2P/RR2/LL</t>
  </si>
  <si>
    <t>AM Rootworm (AMRW)</t>
  </si>
  <si>
    <t>AM Xtra (AMX)</t>
  </si>
  <si>
    <t>AM Xtreme (AMXT)</t>
  </si>
  <si>
    <t>GENVT2PRIB-DG</t>
  </si>
  <si>
    <t>BUSINESS_BRAND</t>
  </si>
  <si>
    <t>Business Brand</t>
  </si>
  <si>
    <t>Trait</t>
  </si>
  <si>
    <t>A6252STXRIB</t>
  </si>
  <si>
    <t>A6252VT3PRIB</t>
  </si>
  <si>
    <t>A6252RR</t>
  </si>
  <si>
    <t>A6257STXRIB</t>
  </si>
  <si>
    <t>A6257VT2RIB</t>
  </si>
  <si>
    <t>A6252VT2RIB</t>
  </si>
  <si>
    <t>A6257</t>
  </si>
  <si>
    <t>A6267STXRIB</t>
  </si>
  <si>
    <t>A6267VT2RIB</t>
  </si>
  <si>
    <t>A6267</t>
  </si>
  <si>
    <t>A6276VT3</t>
  </si>
  <si>
    <t>A6319VT3PRIB</t>
  </si>
  <si>
    <t>A6233</t>
  </si>
  <si>
    <t>A6356VT3PRIB</t>
  </si>
  <si>
    <t>A6356RR</t>
  </si>
  <si>
    <t>A6358VT3PRIB</t>
  </si>
  <si>
    <t>A6359STXRIB</t>
  </si>
  <si>
    <t>A6376STXRIB</t>
  </si>
  <si>
    <t>A6384VT3PRIB</t>
  </si>
  <si>
    <t>A6389VT3PRIB</t>
  </si>
  <si>
    <t>A6395RR</t>
  </si>
  <si>
    <t>A6395</t>
  </si>
  <si>
    <t>A6403VT3PRIB</t>
  </si>
  <si>
    <t>A6408VT3PRIB</t>
  </si>
  <si>
    <t>A6408RR</t>
  </si>
  <si>
    <t>A6408</t>
  </si>
  <si>
    <t>A6416STXRIB</t>
  </si>
  <si>
    <t>A6416VT2RIB</t>
  </si>
  <si>
    <t>A6422VT3PRIB</t>
  </si>
  <si>
    <t>A6426</t>
  </si>
  <si>
    <t>A6433VT3PRIB</t>
  </si>
  <si>
    <t>A6433VT2RIB</t>
  </si>
  <si>
    <t>A6436VT3PRIB</t>
  </si>
  <si>
    <t>A6439VT3</t>
  </si>
  <si>
    <t>A6442STXRIB</t>
  </si>
  <si>
    <t>A6452RR</t>
  </si>
  <si>
    <t>A6458VT3PRIB</t>
  </si>
  <si>
    <t>A6458VT2RIB</t>
  </si>
  <si>
    <t>A6458RR</t>
  </si>
  <si>
    <t>A6458</t>
  </si>
  <si>
    <t>A6459</t>
  </si>
  <si>
    <t>A6472VT3PRIB</t>
  </si>
  <si>
    <t>A6472VT2RIB</t>
  </si>
  <si>
    <t>A6472</t>
  </si>
  <si>
    <t>A6473STXRIB</t>
  </si>
  <si>
    <t>A6478VT3PRIB</t>
  </si>
  <si>
    <t>A6478RR</t>
  </si>
  <si>
    <t>A6478</t>
  </si>
  <si>
    <t>A6481STXRIB</t>
  </si>
  <si>
    <t>A6486VT2RIB</t>
  </si>
  <si>
    <t>A6488VT2RIB</t>
  </si>
  <si>
    <t>A6489VT3PRIB</t>
  </si>
  <si>
    <t>A6489VT2RIB</t>
  </si>
  <si>
    <t>A6489RR</t>
  </si>
  <si>
    <t>A6496STXRIB</t>
  </si>
  <si>
    <t>A6499STXRIB</t>
  </si>
  <si>
    <t>A6499VT2RIB</t>
  </si>
  <si>
    <t>A6501VT2RIB</t>
  </si>
  <si>
    <t>A6501</t>
  </si>
  <si>
    <t>A6502VT3PRIB</t>
  </si>
  <si>
    <t>A6502</t>
  </si>
  <si>
    <t>A6517VT3PRIB</t>
  </si>
  <si>
    <t>A6522VT2RIB</t>
  </si>
  <si>
    <t>A6524VT2RIB</t>
  </si>
  <si>
    <t>A6533VT3PRIB</t>
  </si>
  <si>
    <t>A6533VT2RIB</t>
  </si>
  <si>
    <t>A6533RR</t>
  </si>
  <si>
    <t>A6533</t>
  </si>
  <si>
    <t>A6553VT3PRIB</t>
  </si>
  <si>
    <t>A6553VT2RIB</t>
  </si>
  <si>
    <t>A6553</t>
  </si>
  <si>
    <t>A6559STXRIB</t>
  </si>
  <si>
    <t>A6559VT2RIB</t>
  </si>
  <si>
    <t>A6559</t>
  </si>
  <si>
    <t>A6573VT3PRIB</t>
  </si>
  <si>
    <t>A6573VT2RIB</t>
  </si>
  <si>
    <t>A6573</t>
  </si>
  <si>
    <t>A6576</t>
  </si>
  <si>
    <t>A6632VT2RIB</t>
  </si>
  <si>
    <t>A6659VT3PRIB</t>
  </si>
  <si>
    <t>A6659VT2RIB</t>
  </si>
  <si>
    <t>A6679VT3PRIB</t>
  </si>
  <si>
    <t>A6679VT2RIB</t>
  </si>
  <si>
    <t>A6689VT2RIB</t>
  </si>
  <si>
    <t>CONV</t>
  </si>
  <si>
    <t>VIPTERA 3111</t>
  </si>
  <si>
    <t>DURACADE 5222A</t>
  </si>
  <si>
    <t>3011A</t>
  </si>
  <si>
    <t>GTA</t>
  </si>
  <si>
    <t>VIPTERA 3111A</t>
  </si>
  <si>
    <t>DURACADE 5122</t>
  </si>
  <si>
    <t>GT</t>
  </si>
  <si>
    <t>DURACADE 5122A</t>
  </si>
  <si>
    <t>notes</t>
  </si>
  <si>
    <t>10% in bag/20% struct.</t>
  </si>
  <si>
    <t>DURACADE 5222</t>
  </si>
  <si>
    <t>VIPTERA 3110</t>
  </si>
  <si>
    <t>W2276RIB</t>
  </si>
  <si>
    <t>W2277RIB</t>
  </si>
  <si>
    <t>W2888RIB</t>
  </si>
  <si>
    <t>W3006RIB</t>
  </si>
  <si>
    <t>W3007RIB</t>
  </si>
  <si>
    <t>W3100</t>
  </si>
  <si>
    <t>W3998RIB</t>
  </si>
  <si>
    <t>W4790</t>
  </si>
  <si>
    <t>W4792</t>
  </si>
  <si>
    <t>W4796RIB</t>
  </si>
  <si>
    <t>W4797RIB</t>
  </si>
  <si>
    <t>W5072</t>
  </si>
  <si>
    <t>W5076RIB</t>
  </si>
  <si>
    <t>W5138RIB</t>
  </si>
  <si>
    <t>W5280</t>
  </si>
  <si>
    <t>W5281</t>
  </si>
  <si>
    <t>W5787RIB</t>
  </si>
  <si>
    <t>W6440</t>
  </si>
  <si>
    <t>W6480</t>
  </si>
  <si>
    <t>W6486RIB</t>
  </si>
  <si>
    <t>W6487RIB</t>
  </si>
  <si>
    <t>W6526</t>
  </si>
  <si>
    <t>W6626RIB</t>
  </si>
  <si>
    <t>W6628RIB</t>
  </si>
  <si>
    <t>W6870</t>
  </si>
  <si>
    <t>W6871</t>
  </si>
  <si>
    <t>W6876RIB</t>
  </si>
  <si>
    <t>W6878RIB</t>
  </si>
  <si>
    <t>W6910</t>
  </si>
  <si>
    <t>W6912</t>
  </si>
  <si>
    <t>W6916RIB</t>
  </si>
  <si>
    <t>W6917RIB</t>
  </si>
  <si>
    <t>W6997WXRIB</t>
  </si>
  <si>
    <t>W7057RIB</t>
  </si>
  <si>
    <t>W7147RIB</t>
  </si>
  <si>
    <t>W7210</t>
  </si>
  <si>
    <t>W7213</t>
  </si>
  <si>
    <t>GT/CB/LL</t>
  </si>
  <si>
    <t>W7476RIB</t>
  </si>
  <si>
    <t>W7477RIB</t>
  </si>
  <si>
    <t>W7718RIB</t>
  </si>
  <si>
    <t>W7736RIB</t>
  </si>
  <si>
    <t>W7800</t>
  </si>
  <si>
    <t>W7802</t>
  </si>
  <si>
    <t>W7806RIB</t>
  </si>
  <si>
    <t>W7886RIB</t>
  </si>
  <si>
    <t>W7888RIB</t>
  </si>
  <si>
    <t>W8430</t>
  </si>
  <si>
    <t>W8550</t>
  </si>
  <si>
    <t>W8557RIB</t>
  </si>
  <si>
    <t>W8680</t>
  </si>
  <si>
    <t>W8966RIB</t>
  </si>
  <si>
    <t>W8967RIB</t>
  </si>
  <si>
    <t>MYCOGEN</t>
  </si>
  <si>
    <t>2G500</t>
  </si>
  <si>
    <t>2P491</t>
  </si>
  <si>
    <t>2T496</t>
  </si>
  <si>
    <t>2T498</t>
  </si>
  <si>
    <t>2A507</t>
  </si>
  <si>
    <t>2A509</t>
  </si>
  <si>
    <t>2H251</t>
  </si>
  <si>
    <t>2P497</t>
  </si>
  <si>
    <t>2A551</t>
  </si>
  <si>
    <t>HXX</t>
  </si>
  <si>
    <t>2A555</t>
  </si>
  <si>
    <t>2A557</t>
  </si>
  <si>
    <t>2H523</t>
  </si>
  <si>
    <t>2T537</t>
  </si>
  <si>
    <t>2T539</t>
  </si>
  <si>
    <t>2H566</t>
  </si>
  <si>
    <t>2H568</t>
  </si>
  <si>
    <t>2J567</t>
  </si>
  <si>
    <t>2J569</t>
  </si>
  <si>
    <t>2J570</t>
  </si>
  <si>
    <t>2J593</t>
  </si>
  <si>
    <t>LL</t>
  </si>
  <si>
    <t>2K590</t>
  </si>
  <si>
    <t>2K591</t>
  </si>
  <si>
    <t>2P577</t>
  </si>
  <si>
    <t>2P579</t>
  </si>
  <si>
    <t>2R547</t>
  </si>
  <si>
    <t>2R549</t>
  </si>
  <si>
    <t>2G581</t>
  </si>
  <si>
    <t>2J597</t>
  </si>
  <si>
    <t>2J599</t>
  </si>
  <si>
    <t>2K592</t>
  </si>
  <si>
    <t>2K594</t>
  </si>
  <si>
    <t>2K595</t>
  </si>
  <si>
    <t>2W587</t>
  </si>
  <si>
    <t>2D598</t>
  </si>
  <si>
    <t>2D599</t>
  </si>
  <si>
    <t>2P612</t>
  </si>
  <si>
    <t>2R602</t>
  </si>
  <si>
    <t>2C641</t>
  </si>
  <si>
    <t>2J637</t>
  </si>
  <si>
    <t>2J638</t>
  </si>
  <si>
    <t>2P616</t>
  </si>
  <si>
    <t>2P651</t>
  </si>
  <si>
    <t>2C647</t>
  </si>
  <si>
    <t>2C649</t>
  </si>
  <si>
    <t>2K662</t>
  </si>
  <si>
    <t>2M678</t>
  </si>
  <si>
    <t>2M680</t>
  </si>
  <si>
    <t>2P656</t>
  </si>
  <si>
    <t>2P659</t>
  </si>
  <si>
    <t>2V676</t>
  </si>
  <si>
    <t>2V677</t>
  </si>
  <si>
    <t>2E694</t>
  </si>
  <si>
    <t>2G681</t>
  </si>
  <si>
    <t>2G685</t>
  </si>
  <si>
    <t>2K679</t>
  </si>
  <si>
    <t>2E696</t>
  </si>
  <si>
    <t>2H697</t>
  </si>
  <si>
    <t>2P686</t>
  </si>
  <si>
    <t>2V707</t>
  </si>
  <si>
    <t>2V709</t>
  </si>
  <si>
    <t>2D744</t>
  </si>
  <si>
    <t>2D747</t>
  </si>
  <si>
    <t>2H727</t>
  </si>
  <si>
    <t>2H729</t>
  </si>
  <si>
    <t>2K719</t>
  </si>
  <si>
    <t>2V714</t>
  </si>
  <si>
    <t>2V717</t>
  </si>
  <si>
    <t>2A695</t>
  </si>
  <si>
    <t>2A697</t>
  </si>
  <si>
    <t>2A698</t>
  </si>
  <si>
    <t>2A749</t>
  </si>
  <si>
    <t>2C730</t>
  </si>
  <si>
    <t>2H721</t>
  </si>
  <si>
    <t>2H723</t>
  </si>
  <si>
    <t>2H733</t>
  </si>
  <si>
    <t>2H735</t>
  </si>
  <si>
    <t>2P716</t>
  </si>
  <si>
    <t>2P719</t>
  </si>
  <si>
    <t>2A782</t>
  </si>
  <si>
    <t>2D772</t>
  </si>
  <si>
    <t>2H736</t>
  </si>
  <si>
    <t>2K757</t>
  </si>
  <si>
    <t>2P768</t>
  </si>
  <si>
    <t>2P769</t>
  </si>
  <si>
    <t>2V738</t>
  </si>
  <si>
    <t>2V739</t>
  </si>
  <si>
    <t>2V777</t>
  </si>
  <si>
    <t>2V779</t>
  </si>
  <si>
    <t>2A787</t>
  </si>
  <si>
    <t>2C786</t>
  </si>
  <si>
    <t>2C788</t>
  </si>
  <si>
    <t>2C797</t>
  </si>
  <si>
    <t>2C799</t>
  </si>
  <si>
    <t>2D775</t>
  </si>
  <si>
    <t>2D776</t>
  </si>
  <si>
    <t>2J790</t>
  </si>
  <si>
    <t>2J291</t>
  </si>
  <si>
    <t>2T784</t>
  </si>
  <si>
    <t>2T788</t>
  </si>
  <si>
    <t>2T789</t>
  </si>
  <si>
    <t>2Y765</t>
  </si>
  <si>
    <t>2Y767</t>
  </si>
  <si>
    <t>2Y778</t>
  </si>
  <si>
    <t>2J794</t>
  </si>
  <si>
    <t>HX1</t>
  </si>
  <si>
    <t>2M792</t>
  </si>
  <si>
    <t>2R818</t>
  </si>
  <si>
    <t>2W815</t>
  </si>
  <si>
    <t>2Y811</t>
  </si>
  <si>
    <t>2Y816</t>
  </si>
  <si>
    <t>2H877</t>
  </si>
  <si>
    <t>5015RR</t>
  </si>
  <si>
    <t>5015STXRIB</t>
  </si>
  <si>
    <t>5015VT2RIB</t>
  </si>
  <si>
    <t>5211STXRIB</t>
  </si>
  <si>
    <t>5245RR</t>
  </si>
  <si>
    <t>5245VT3PRIB</t>
  </si>
  <si>
    <t>5283STXRIB</t>
  </si>
  <si>
    <t>5368RR</t>
  </si>
  <si>
    <t>5368VT3PRIB</t>
  </si>
  <si>
    <t>5428STXRIB</t>
  </si>
  <si>
    <t>5525VT3PRIB</t>
  </si>
  <si>
    <t>5529RR</t>
  </si>
  <si>
    <t>5643VT3PRIB</t>
  </si>
  <si>
    <t>5688STXRIB</t>
  </si>
  <si>
    <t>5785RR</t>
  </si>
  <si>
    <t>5785VT3PRIB</t>
  </si>
  <si>
    <t>5850VT3PRIB</t>
  </si>
  <si>
    <t>5884VT3PRIB</t>
  </si>
  <si>
    <t>5939RR</t>
  </si>
  <si>
    <t>5961VT3PRIB</t>
  </si>
  <si>
    <t>6043STXRIB</t>
  </si>
  <si>
    <t>6087VT3PRIB</t>
  </si>
  <si>
    <t>6184RR</t>
  </si>
  <si>
    <t>6184VT3PRIB</t>
  </si>
  <si>
    <t>6195STXRIB</t>
  </si>
  <si>
    <t>6232RR</t>
  </si>
  <si>
    <t>6232VT3PRIB</t>
  </si>
  <si>
    <t>6348STXRIB</t>
  </si>
  <si>
    <t>6354RR</t>
  </si>
  <si>
    <t>6354VT3PRIB</t>
  </si>
  <si>
    <t>6455VT3PRIB</t>
  </si>
  <si>
    <t>6462STXRIB</t>
  </si>
  <si>
    <t>6530VT3PRIB</t>
  </si>
  <si>
    <t>6552STXRIB</t>
  </si>
  <si>
    <t>6576RR</t>
  </si>
  <si>
    <t>6576VT2RIB</t>
  </si>
  <si>
    <t>6576VT3PRIB</t>
  </si>
  <si>
    <t>6686VT3PRIB</t>
  </si>
  <si>
    <t>6455VT2RIB</t>
  </si>
  <si>
    <t>6354VT2RIB</t>
  </si>
  <si>
    <t>5939VT2RIB</t>
  </si>
  <si>
    <t>5283VT2RIB</t>
  </si>
  <si>
    <t>4321AM</t>
  </si>
  <si>
    <t>4563A3</t>
  </si>
  <si>
    <t>5114A4</t>
  </si>
  <si>
    <t>5114RR</t>
  </si>
  <si>
    <t>5131AM</t>
  </si>
  <si>
    <t>5140HR</t>
  </si>
  <si>
    <t>5140RR</t>
  </si>
  <si>
    <t>5246HR</t>
  </si>
  <si>
    <t>5246RR</t>
  </si>
  <si>
    <t>5269HXR</t>
  </si>
  <si>
    <t>5354RR</t>
  </si>
  <si>
    <t>5385A3</t>
  </si>
  <si>
    <t>5475AM</t>
  </si>
  <si>
    <t>5475AMXT</t>
  </si>
  <si>
    <t>5475LL</t>
  </si>
  <si>
    <t>5475RR</t>
  </si>
  <si>
    <t>5435AMX-R</t>
  </si>
  <si>
    <t>5435RR</t>
  </si>
  <si>
    <t>5509A3</t>
  </si>
  <si>
    <t>5509RR</t>
  </si>
  <si>
    <t>5509VR</t>
  </si>
  <si>
    <t>5552A4</t>
  </si>
  <si>
    <t>5552EZ</t>
  </si>
  <si>
    <t>5552GT</t>
  </si>
  <si>
    <t>5828AM</t>
  </si>
  <si>
    <t>5828AMX</t>
  </si>
  <si>
    <t>5642A4</t>
  </si>
  <si>
    <t>5726A4</t>
  </si>
  <si>
    <t>5888BT1</t>
  </si>
  <si>
    <t>6077AM-R</t>
  </si>
  <si>
    <t>5832A3</t>
  </si>
  <si>
    <t>5842EZ</t>
  </si>
  <si>
    <t>6175AM</t>
  </si>
  <si>
    <t>6175AMX</t>
  </si>
  <si>
    <t>6175AMXT</t>
  </si>
  <si>
    <t>6175LL</t>
  </si>
  <si>
    <t>6175RR</t>
  </si>
  <si>
    <t>6272AM-R</t>
  </si>
  <si>
    <t>6272RR</t>
  </si>
  <si>
    <t>6188BT1</t>
  </si>
  <si>
    <t>6348A3</t>
  </si>
  <si>
    <t>6442A4</t>
  </si>
  <si>
    <t>6543HR</t>
  </si>
  <si>
    <t>6626AM-R</t>
  </si>
  <si>
    <t>6626AMX-R</t>
  </si>
  <si>
    <t>6626HXR</t>
  </si>
  <si>
    <t>6733HXR</t>
  </si>
  <si>
    <t>6542A4</t>
  </si>
  <si>
    <t>6575HR</t>
  </si>
  <si>
    <t>6575RR</t>
  </si>
  <si>
    <t>6948A3</t>
  </si>
  <si>
    <t>6778AM</t>
  </si>
  <si>
    <t>RR2/HX1/LL (HR)</t>
  </si>
  <si>
    <t>Agrisure CB/LL</t>
  </si>
  <si>
    <t>P0157AM</t>
  </si>
  <si>
    <t>P0365AM</t>
  </si>
  <si>
    <t>P0461AMX</t>
  </si>
  <si>
    <t>P0506AM</t>
  </si>
  <si>
    <t>35F50AM</t>
  </si>
  <si>
    <t>P0636AM</t>
  </si>
  <si>
    <t>P0636HR</t>
  </si>
  <si>
    <t>35K02</t>
  </si>
  <si>
    <t>P0993HR</t>
  </si>
  <si>
    <t>P0987</t>
  </si>
  <si>
    <t>P0987AM</t>
  </si>
  <si>
    <t>P0987AMX</t>
  </si>
  <si>
    <t>P0987R</t>
  </si>
  <si>
    <t>P1018AM</t>
  </si>
  <si>
    <t>P1197AM</t>
  </si>
  <si>
    <t>P1197CHR</t>
  </si>
  <si>
    <t>P1151AM</t>
  </si>
  <si>
    <t>P1151HR</t>
  </si>
  <si>
    <t>P1151R</t>
  </si>
  <si>
    <t>P1248AM</t>
  </si>
  <si>
    <t>P1395HR</t>
  </si>
  <si>
    <t>P1395R</t>
  </si>
  <si>
    <t>P1360HR</t>
  </si>
  <si>
    <t>P1339AM1</t>
  </si>
  <si>
    <t>P1498</t>
  </si>
  <si>
    <t>P1498HR</t>
  </si>
  <si>
    <t>P1498R</t>
  </si>
  <si>
    <t>P1479AM</t>
  </si>
  <si>
    <t>P1449XR</t>
  </si>
  <si>
    <t>P1555CHR</t>
  </si>
  <si>
    <t>P1522</t>
  </si>
  <si>
    <t>P1522AM</t>
  </si>
  <si>
    <t>RR2/HXX/LL (HXR or XR)</t>
  </si>
  <si>
    <t>AM Xtra-R (AMX-R)</t>
  </si>
  <si>
    <t>AcreMax-R (AM-R)</t>
  </si>
  <si>
    <t>VTRW/VT2P/RR2</t>
  </si>
  <si>
    <t>HXX(HX1ref)/RR2/LL</t>
  </si>
  <si>
    <t>HXRW/RR2/LL</t>
  </si>
  <si>
    <t>HX1/AVBL/YGCB/RR2/LL</t>
  </si>
  <si>
    <t>Leptra (VYHR)</t>
  </si>
  <si>
    <t>VIPTERA 3110 (BVT)</t>
  </si>
  <si>
    <t>FS 50TV1 RIB</t>
  </si>
  <si>
    <t>FS 50TV4 RIB</t>
  </si>
  <si>
    <t>Croplan</t>
  </si>
  <si>
    <t>FS 52TX1 RIB</t>
  </si>
  <si>
    <t>FS 53TV4 RIB</t>
  </si>
  <si>
    <t>FS 54VX1 RIB</t>
  </si>
  <si>
    <t>FS 55Z30</t>
  </si>
  <si>
    <t>FS 55ZV4 RIB</t>
  </si>
  <si>
    <t>FS 55ZV1 RIB</t>
  </si>
  <si>
    <t>FS 56TX1 RIB</t>
  </si>
  <si>
    <t>FS 57QX1 RIB</t>
  </si>
  <si>
    <t xml:space="preserve">FS 58A00 </t>
  </si>
  <si>
    <t>FS 58XL3 EZ</t>
  </si>
  <si>
    <t>FS 58J00</t>
  </si>
  <si>
    <t>FS 59SX1 RIB</t>
  </si>
  <si>
    <t>FS 60C00</t>
  </si>
  <si>
    <t>FS 60ZX1 RIB</t>
  </si>
  <si>
    <t>FS 61JX1 RIB</t>
  </si>
  <si>
    <t>FS 62A00</t>
  </si>
  <si>
    <t>FS 62SX1 RIB</t>
  </si>
  <si>
    <t>FS 63SX1 RIB</t>
  </si>
  <si>
    <t>FS 64MX1 RIB</t>
  </si>
  <si>
    <t>FS 64XA3 EZ</t>
  </si>
  <si>
    <t>FS 55Z30 RR</t>
  </si>
  <si>
    <t>FS 63SV4 RIB</t>
  </si>
  <si>
    <t>FS 65A00</t>
  </si>
  <si>
    <t>FS 61BX1 RIB</t>
  </si>
  <si>
    <t>FS 62MV4 RIB</t>
  </si>
  <si>
    <t>FS 58MV4 RIB</t>
  </si>
  <si>
    <t>FS 65CX1 RIB</t>
  </si>
  <si>
    <t>FS 54ZX1 RIB</t>
  </si>
  <si>
    <t xml:space="preserve">FS 59S30 </t>
  </si>
  <si>
    <t>FS 59SV1 RIB</t>
  </si>
  <si>
    <t>FS 62MV1 RIB</t>
  </si>
  <si>
    <t>FS 63S30</t>
  </si>
  <si>
    <t>FS 63SV1 RIB</t>
  </si>
  <si>
    <t>FS 64JV1 RIB</t>
  </si>
  <si>
    <t>FS 64JV4 RIB</t>
  </si>
  <si>
    <t>FS 65CV1 RIB</t>
  </si>
  <si>
    <t xml:space="preserve">FS 66JV1 RIB </t>
  </si>
  <si>
    <t>FS 65SV4 RIB</t>
  </si>
  <si>
    <t>FS 66JV4 RIB</t>
  </si>
  <si>
    <t>DynaGro</t>
  </si>
  <si>
    <t>GoldenHarvest</t>
  </si>
  <si>
    <t>LGSeeds</t>
  </si>
  <si>
    <t>FS_InVISION</t>
  </si>
  <si>
    <t>testburrus</t>
  </si>
  <si>
    <t>testdairyland</t>
  </si>
  <si>
    <t>test munson</t>
  </si>
  <si>
    <t>test stine</t>
  </si>
  <si>
    <t>GreatLakes</t>
  </si>
  <si>
    <t>EXP 5082 3111</t>
  </si>
  <si>
    <t>EXP 7381 GT</t>
  </si>
  <si>
    <t>EXP 7372 5222</t>
  </si>
  <si>
    <t>N64M-5122</t>
  </si>
  <si>
    <t>N67S-3110</t>
  </si>
  <si>
    <t>D40VC09RIB</t>
  </si>
  <si>
    <t>D39RR12</t>
  </si>
  <si>
    <t>D40SS09RIB</t>
  </si>
  <si>
    <t>D40VP21RIB</t>
  </si>
  <si>
    <t>D41SS71RIB</t>
  </si>
  <si>
    <t>D41VC71RIB</t>
  </si>
  <si>
    <t>D42SS42RIB</t>
  </si>
  <si>
    <t>D44SS49RIB</t>
  </si>
  <si>
    <t>D45Q50</t>
  </si>
  <si>
    <t>D45GT50</t>
  </si>
  <si>
    <t>D46SS46RIB</t>
  </si>
  <si>
    <t>D47VC23RIB</t>
  </si>
  <si>
    <t>D47SS23RIB</t>
  </si>
  <si>
    <t>D47RR23</t>
  </si>
  <si>
    <t>D47CC17</t>
  </si>
  <si>
    <t>D48RR76</t>
  </si>
  <si>
    <t>D48SS76RIB</t>
  </si>
  <si>
    <t>GENSSS</t>
  </si>
  <si>
    <t>D49VC59RIB</t>
  </si>
  <si>
    <t>D49VP88RIB</t>
  </si>
  <si>
    <t>D50VC43RIB</t>
  </si>
  <si>
    <t>D50SS43RIB</t>
  </si>
  <si>
    <t>D51CC32</t>
  </si>
  <si>
    <t>D51VC32RIB</t>
  </si>
  <si>
    <t>D51RR32</t>
  </si>
  <si>
    <t>D51RR40</t>
  </si>
  <si>
    <t>D51VC40RIB</t>
  </si>
  <si>
    <t>D51SS40RIB</t>
  </si>
  <si>
    <t>D52VC91RIB</t>
  </si>
  <si>
    <t>D52SS91RIB</t>
  </si>
  <si>
    <t>D52CC90</t>
  </si>
  <si>
    <t>D52VC20RIB</t>
  </si>
  <si>
    <t>D52VP20RIB</t>
  </si>
  <si>
    <t>D53VC55RIB</t>
  </si>
  <si>
    <t>D53SS22RIB</t>
  </si>
  <si>
    <t>D53VP61RIB</t>
  </si>
  <si>
    <t>D54DC59RIB</t>
  </si>
  <si>
    <t>D54CC81</t>
  </si>
  <si>
    <t>D54VC81RIB</t>
  </si>
  <si>
    <t>D54CC21</t>
  </si>
  <si>
    <t>D54RR21</t>
  </si>
  <si>
    <t>G01P52-3011A</t>
  </si>
  <si>
    <t>G01P52-GTA</t>
  </si>
  <si>
    <t>G02W74-3000GT</t>
  </si>
  <si>
    <t>G03W95-3000GT</t>
  </si>
  <si>
    <t>G05H30-3111</t>
  </si>
  <si>
    <t>G05T82-3122</t>
  </si>
  <si>
    <t>G05T82-3000GT</t>
  </si>
  <si>
    <t>G05T82-GT</t>
  </si>
  <si>
    <t>G07B39-3111A</t>
  </si>
  <si>
    <t>G07F23-3111</t>
  </si>
  <si>
    <t>G07V88-5122</t>
  </si>
  <si>
    <t>G07V88-3000GT</t>
  </si>
  <si>
    <t>G09E98-3000GT</t>
  </si>
  <si>
    <t>G09E98-GT</t>
  </si>
  <si>
    <t>G09H57-3111</t>
  </si>
  <si>
    <t>G10D98-3122</t>
  </si>
  <si>
    <t>G11U58-3122</t>
  </si>
  <si>
    <t>G11U58-3111</t>
  </si>
  <si>
    <t>G11U58-GT</t>
  </si>
  <si>
    <t>G12J11-3011A</t>
  </si>
  <si>
    <t>G12Z02-5222</t>
  </si>
  <si>
    <t>G13U53-3122</t>
  </si>
  <si>
    <t>G13G41-3000GT</t>
  </si>
  <si>
    <t>G14H66-5122A</t>
  </si>
  <si>
    <t>G14H66-GTA</t>
  </si>
  <si>
    <t>G14R38-3000GT</t>
  </si>
  <si>
    <t>G15Z99-3111</t>
  </si>
  <si>
    <t>LG2496VT3PRIB</t>
  </si>
  <si>
    <t>LG2501VT3PRIB</t>
  </si>
  <si>
    <t>LG2501VT2RIB</t>
  </si>
  <si>
    <t>LG2501RR2</t>
  </si>
  <si>
    <t>LG5499STX</t>
  </si>
  <si>
    <t>LG5499VT2RIB</t>
  </si>
  <si>
    <t>LG5499RR2</t>
  </si>
  <si>
    <t xml:space="preserve">LG5499 </t>
  </si>
  <si>
    <t>LG5522VT3PRIB</t>
  </si>
  <si>
    <t>LG5522RR2</t>
  </si>
  <si>
    <t>LG2508VT3PRIB</t>
  </si>
  <si>
    <t>LG5518STX</t>
  </si>
  <si>
    <t>LG2525RR2</t>
  </si>
  <si>
    <t>LG5524VT3PRIB</t>
  </si>
  <si>
    <t>LG2531VT3PRIB</t>
  </si>
  <si>
    <t>LG2535STX</t>
  </si>
  <si>
    <t>LG2531RR2</t>
  </si>
  <si>
    <t>LG2531</t>
  </si>
  <si>
    <t>LG5528VT3PRIB</t>
  </si>
  <si>
    <t>LG5550VT3PRIB</t>
  </si>
  <si>
    <t>LG2529VT3PRIB</t>
  </si>
  <si>
    <t>LG2547VT3PRIB</t>
  </si>
  <si>
    <t>LG5533VT3PRIB</t>
  </si>
  <si>
    <t>LG5533RR2</t>
  </si>
  <si>
    <t>LG5533</t>
  </si>
  <si>
    <t>LG5564STX</t>
  </si>
  <si>
    <t>LG2540VT3PRIB</t>
  </si>
  <si>
    <t>LG2540VT2RIB</t>
  </si>
  <si>
    <t>LG2540RR2</t>
  </si>
  <si>
    <t>LG2544VT3PRIB</t>
  </si>
  <si>
    <t>LG5541STX</t>
  </si>
  <si>
    <t>LG2549VT3PRIB</t>
  </si>
  <si>
    <t>LG2549VT2RIB</t>
  </si>
  <si>
    <t>LG2549RR2</t>
  </si>
  <si>
    <t>LG2578</t>
  </si>
  <si>
    <t>LG5579VT3PRIB</t>
  </si>
  <si>
    <t>LG2552VT3PRIB</t>
  </si>
  <si>
    <t>LG2552VT2RIB</t>
  </si>
  <si>
    <t>LG2555VT3PRIB</t>
  </si>
  <si>
    <t>LG2555VT2RIB</t>
  </si>
  <si>
    <t>LG2575VT3PRIB</t>
  </si>
  <si>
    <t>LG5591STX</t>
  </si>
  <si>
    <t>LG5607VT2RIB</t>
  </si>
  <si>
    <t>LG5611DGVT2RIB</t>
  </si>
  <si>
    <t>LG2602VT3PRIB</t>
  </si>
  <si>
    <t>LG5618STX</t>
  </si>
  <si>
    <t>LG5618VT2RIB</t>
  </si>
  <si>
    <t>LG2620VT3PRIB</t>
  </si>
  <si>
    <t>LG2620VT2RIB</t>
  </si>
  <si>
    <t>LG2620RR2</t>
  </si>
  <si>
    <t>LG2620</t>
  </si>
  <si>
    <t>LG5621DGVT2RIB</t>
  </si>
  <si>
    <t>LG2636VT3PRIB</t>
  </si>
  <si>
    <t>LG2636VT2RIB</t>
  </si>
  <si>
    <t>LG2636</t>
  </si>
  <si>
    <t>LG2641VT3PRIB</t>
  </si>
  <si>
    <t>LG2641VT2RIB</t>
  </si>
  <si>
    <t>LG5630VT3PRIB</t>
  </si>
  <si>
    <t>LG2642VT3PRIB</t>
  </si>
  <si>
    <t>LG2642VT2RIB</t>
  </si>
  <si>
    <t>LG2642RR2</t>
  </si>
  <si>
    <t>LG5701VT3PRIB</t>
  </si>
  <si>
    <t>LG5701VT2RIB</t>
  </si>
  <si>
    <t>GENDGVT2PRIB</t>
  </si>
  <si>
    <t>4199SS/RIB</t>
  </si>
  <si>
    <t>4199VT2P/RIB</t>
  </si>
  <si>
    <t>4136VT3P/RIB</t>
  </si>
  <si>
    <t>4144SS/RIB</t>
  </si>
  <si>
    <t>4164SS/RIB</t>
  </si>
  <si>
    <t>4338VT3P/RIB</t>
  </si>
  <si>
    <t>4338VT2P/RIB</t>
  </si>
  <si>
    <t>4421RR</t>
  </si>
  <si>
    <t>4721RR</t>
  </si>
  <si>
    <t>4721VT3P/RIB</t>
  </si>
  <si>
    <t>4819AS3000/GT</t>
  </si>
  <si>
    <t>4975VT3P/RIB</t>
  </si>
  <si>
    <t>4975VT2P/RIB</t>
  </si>
  <si>
    <t>5146SS/RIB</t>
  </si>
  <si>
    <t>5011AS3111</t>
  </si>
  <si>
    <t>5237RR</t>
  </si>
  <si>
    <t>5237SS/RIB</t>
  </si>
  <si>
    <t>5337VT3P/RIB</t>
  </si>
  <si>
    <t>5337VT2P/RIB</t>
  </si>
  <si>
    <t>5369SS/RIB</t>
  </si>
  <si>
    <t>5338VT3P/RIB</t>
  </si>
  <si>
    <t>5415RR</t>
  </si>
  <si>
    <t>5415SS/RIB</t>
  </si>
  <si>
    <t>5438SS/RIB</t>
  </si>
  <si>
    <t>5412SS/RIB</t>
  </si>
  <si>
    <t>5412VT2P/RIB</t>
  </si>
  <si>
    <t>5516SS/RIB</t>
  </si>
  <si>
    <t>5743VT2P/RIB</t>
  </si>
  <si>
    <t>5757VT3P/RIB</t>
  </si>
  <si>
    <t>5757VT2P/RIB</t>
  </si>
  <si>
    <t>5875SS/RIB</t>
  </si>
  <si>
    <t>5887VT3P/RIB</t>
  </si>
  <si>
    <t>5887VT2P/RIB</t>
  </si>
  <si>
    <t>5975VT3P/RIB</t>
  </si>
  <si>
    <t>6065SS/RIB</t>
  </si>
  <si>
    <t>6065VT2P/RIB</t>
  </si>
  <si>
    <t>6123AS3000/GT</t>
  </si>
  <si>
    <t>6125VT3P/RIB</t>
  </si>
  <si>
    <t>6000DG/VT2P/RIB</t>
  </si>
  <si>
    <t>6160VT3P/RIB</t>
  </si>
  <si>
    <t>6175VT3P/RIB</t>
  </si>
  <si>
    <t>6175VT2P/RIB</t>
  </si>
  <si>
    <t>6178VT3P/RIB</t>
  </si>
  <si>
    <t>6263AG3111</t>
  </si>
  <si>
    <t>6265SS/RIB</t>
  </si>
  <si>
    <t>6265VT2P/RIB</t>
  </si>
  <si>
    <t>6274SS/RIB</t>
  </si>
  <si>
    <t>6286SS/RIB</t>
  </si>
  <si>
    <t>6286VT3P/RIB</t>
  </si>
  <si>
    <t>6400DG/VT2P/RIB</t>
  </si>
  <si>
    <t>6463RR</t>
  </si>
  <si>
    <t>6463SS/RIB</t>
  </si>
  <si>
    <t>6463VT2P/RIB</t>
  </si>
  <si>
    <t>6525VT3P/RIB</t>
  </si>
  <si>
    <t>6587VT2P/RIB</t>
  </si>
  <si>
    <t>6640VT3P/RIB</t>
  </si>
  <si>
    <t>6797AS3111</t>
  </si>
  <si>
    <t>6906AS3000/GT</t>
  </si>
  <si>
    <t>6926RR</t>
  </si>
  <si>
    <t>6926VT3P/RIB</t>
  </si>
  <si>
    <t>6926VT2P/RIB</t>
  </si>
  <si>
    <t>6960RR</t>
  </si>
  <si>
    <t>6960VT3P/RIB</t>
  </si>
  <si>
    <t>7087VT2P/RIB</t>
  </si>
  <si>
    <t>8410RR</t>
  </si>
  <si>
    <t>G6146</t>
  </si>
  <si>
    <t>G6683</t>
  </si>
  <si>
    <t>GL6146ABW</t>
  </si>
  <si>
    <t>G6308V11</t>
  </si>
  <si>
    <t>GL6521ABW</t>
  </si>
  <si>
    <t>GL6694ABW</t>
  </si>
  <si>
    <t>GL6712V11</t>
  </si>
  <si>
    <t>L6786HB</t>
  </si>
  <si>
    <t>R6786</t>
  </si>
  <si>
    <t>RL6157HBW</t>
  </si>
  <si>
    <t>RL6311HBW</t>
  </si>
  <si>
    <t>RL6348HBW</t>
  </si>
  <si>
    <t>RL6786AM1</t>
  </si>
  <si>
    <t>RL6836AMX</t>
  </si>
  <si>
    <t>G6694</t>
  </si>
  <si>
    <t>GL6146V11</t>
  </si>
  <si>
    <t>GL6429ABW</t>
  </si>
  <si>
    <t>GL6568ABW</t>
  </si>
  <si>
    <t>GL6773V11</t>
  </si>
  <si>
    <t>R6283</t>
  </si>
  <si>
    <t>RL5925HBW</t>
  </si>
  <si>
    <t>RL6786HBW</t>
  </si>
  <si>
    <t>G6512</t>
  </si>
  <si>
    <t>GL6142ABW</t>
  </si>
  <si>
    <t>GL6308ABW</t>
  </si>
  <si>
    <t>GL6512ABW</t>
  </si>
  <si>
    <t>GL6682V11</t>
  </si>
  <si>
    <t>GL6712ABW</t>
  </si>
  <si>
    <t>L5612</t>
  </si>
  <si>
    <t>R6348</t>
  </si>
  <si>
    <t>RL6283HBAW</t>
  </si>
  <si>
    <t>RL6607HBW</t>
  </si>
  <si>
    <t>RL6317HB</t>
  </si>
  <si>
    <t>AV 7727</t>
  </si>
  <si>
    <t>AV 7728LL</t>
  </si>
  <si>
    <t>AV 7729CBLL</t>
  </si>
  <si>
    <t>G7011</t>
  </si>
  <si>
    <t>G7254</t>
  </si>
  <si>
    <t>G7318</t>
  </si>
  <si>
    <t>GL7118ABW</t>
  </si>
  <si>
    <t>GL7134ABW</t>
  </si>
  <si>
    <t>GL7143ABW</t>
  </si>
  <si>
    <t>GL7254ABW</t>
  </si>
  <si>
    <t>GL7278V11</t>
  </si>
  <si>
    <t>GL7254V11</t>
  </si>
  <si>
    <t>GL7318ABW</t>
  </si>
  <si>
    <t>GL7323ABW</t>
  </si>
  <si>
    <t>GL7414ABW</t>
  </si>
  <si>
    <t>GL7729ABW</t>
  </si>
  <si>
    <t>GL7873V11</t>
  </si>
  <si>
    <t>L6864</t>
  </si>
  <si>
    <t>L7323</t>
  </si>
  <si>
    <t>L7335HBW</t>
  </si>
  <si>
    <t>L7673HB</t>
  </si>
  <si>
    <t>L7731HBW</t>
  </si>
  <si>
    <t>R6816</t>
  </si>
  <si>
    <t>R6991</t>
  </si>
  <si>
    <t>R7087</t>
  </si>
  <si>
    <t>R7106</t>
  </si>
  <si>
    <t>R7332AMX</t>
  </si>
  <si>
    <t>R7362</t>
  </si>
  <si>
    <t>R7497</t>
  </si>
  <si>
    <t>R7585</t>
  </si>
  <si>
    <t>R7712</t>
  </si>
  <si>
    <t>R7731AMX</t>
  </si>
  <si>
    <t>R7844</t>
  </si>
  <si>
    <t>R7938AM</t>
  </si>
  <si>
    <t>R7938</t>
  </si>
  <si>
    <t>R7966AMRW</t>
  </si>
  <si>
    <t>R7966AMX</t>
  </si>
  <si>
    <t>R7966</t>
  </si>
  <si>
    <t>RL6816AM</t>
  </si>
  <si>
    <t>RL6816HBW</t>
  </si>
  <si>
    <t>RL6816HB</t>
  </si>
  <si>
    <t>RL6949HBW</t>
  </si>
  <si>
    <t>RL6991HB</t>
  </si>
  <si>
    <t>RL7043HBW</t>
  </si>
  <si>
    <t>RL7087HB</t>
  </si>
  <si>
    <t>RL7106HB</t>
  </si>
  <si>
    <t>RL7171HBAW</t>
  </si>
  <si>
    <t>RL7171HB</t>
  </si>
  <si>
    <t>RL7204HBW</t>
  </si>
  <si>
    <t>RL7335HBW</t>
  </si>
  <si>
    <t>RL7362HB</t>
  </si>
  <si>
    <t>RL7383HBW</t>
  </si>
  <si>
    <t>RL7383HB</t>
  </si>
  <si>
    <t>RL7497AMXT</t>
  </si>
  <si>
    <t>RL7497AMX</t>
  </si>
  <si>
    <t>RL7497AM</t>
  </si>
  <si>
    <t>RL7585HBW</t>
  </si>
  <si>
    <t>RL7624HB</t>
  </si>
  <si>
    <t>RL7673HBW</t>
  </si>
  <si>
    <t>RL7712HBW</t>
  </si>
  <si>
    <t>RL7712HB</t>
  </si>
  <si>
    <t>RL7731HBW</t>
  </si>
  <si>
    <t>RL7738AMX</t>
  </si>
  <si>
    <t>RL7738AM</t>
  </si>
  <si>
    <t>RL7738YHBW</t>
  </si>
  <si>
    <t>RL7786HBW</t>
  </si>
  <si>
    <t>RL7821HB</t>
  </si>
  <si>
    <t>RL7844AMX</t>
  </si>
  <si>
    <t>RL7844YHBW</t>
  </si>
  <si>
    <t>RL7938HBW</t>
  </si>
  <si>
    <t>RL7966HBW</t>
  </si>
  <si>
    <t>RL7966HB</t>
  </si>
  <si>
    <t>RL7938HB</t>
  </si>
  <si>
    <t>RL7844YHB</t>
  </si>
  <si>
    <t>G8214</t>
  </si>
  <si>
    <t>G8302</t>
  </si>
  <si>
    <t>G8396</t>
  </si>
  <si>
    <t>G8456</t>
  </si>
  <si>
    <t>G8681</t>
  </si>
  <si>
    <t>GL8214ABW</t>
  </si>
  <si>
    <t>GL8302ABW</t>
  </si>
  <si>
    <t>GL8302AB</t>
  </si>
  <si>
    <t>GL8214AB</t>
  </si>
  <si>
    <t>GL8302V11</t>
  </si>
  <si>
    <t>GL8367ABW</t>
  </si>
  <si>
    <t>GL8367AB</t>
  </si>
  <si>
    <t>GL8396AB</t>
  </si>
  <si>
    <t>GL8456V11</t>
  </si>
  <si>
    <t>GL8662ABW</t>
  </si>
  <si>
    <t>GL8662AB</t>
  </si>
  <si>
    <t>GL8843AB</t>
  </si>
  <si>
    <t>GL8994ABW</t>
  </si>
  <si>
    <t>L8302AB</t>
  </si>
  <si>
    <t>L8302</t>
  </si>
  <si>
    <t>L8950HB</t>
  </si>
  <si>
    <t>R8010AM</t>
  </si>
  <si>
    <t>R8010</t>
  </si>
  <si>
    <t>R8154</t>
  </si>
  <si>
    <t>R8233AM</t>
  </si>
  <si>
    <t>R8233</t>
  </si>
  <si>
    <t>R8351</t>
  </si>
  <si>
    <t>R8428AM</t>
  </si>
  <si>
    <t>R8472</t>
  </si>
  <si>
    <t>R8484AMX</t>
  </si>
  <si>
    <t>R8484AM</t>
  </si>
  <si>
    <t>R8484</t>
  </si>
  <si>
    <t>R8539</t>
  </si>
  <si>
    <t>R8694</t>
  </si>
  <si>
    <t>R8767</t>
  </si>
  <si>
    <t>R8899AM</t>
  </si>
  <si>
    <t>R8899</t>
  </si>
  <si>
    <t>R8929</t>
  </si>
  <si>
    <t>RL8010HBAW</t>
  </si>
  <si>
    <t>RL8010YHB</t>
  </si>
  <si>
    <t>RL8042HBW</t>
  </si>
  <si>
    <t>RL8055HBW</t>
  </si>
  <si>
    <t>RL8068HBW</t>
  </si>
  <si>
    <t>RL8068HB</t>
  </si>
  <si>
    <t>RL8154HB</t>
  </si>
  <si>
    <t>RL8226AM</t>
  </si>
  <si>
    <t>RL8233HBAW</t>
  </si>
  <si>
    <t>RL8233HB</t>
  </si>
  <si>
    <t>RL8351AMX</t>
  </si>
  <si>
    <t>RL8351HBW</t>
  </si>
  <si>
    <t>RL8351HB</t>
  </si>
  <si>
    <t>RL8428HB</t>
  </si>
  <si>
    <t>RL8428YHB</t>
  </si>
  <si>
    <t>RL8472HBAW</t>
  </si>
  <si>
    <t>RL8472HBW</t>
  </si>
  <si>
    <t>RL8472HB</t>
  </si>
  <si>
    <t>RL8484AMXT</t>
  </si>
  <si>
    <t>RL8484AMX</t>
  </si>
  <si>
    <t>RL8484AM</t>
  </si>
  <si>
    <t>RL8484YHB</t>
  </si>
  <si>
    <t>RL8497HBW</t>
  </si>
  <si>
    <t>RL8497HB</t>
  </si>
  <si>
    <t>RL8527HBW</t>
  </si>
  <si>
    <t>RL8527YHB</t>
  </si>
  <si>
    <t>RL8537AM</t>
  </si>
  <si>
    <t>RL8537YHB</t>
  </si>
  <si>
    <t>RL8539HB</t>
  </si>
  <si>
    <t>RL8694HBW</t>
  </si>
  <si>
    <t>RL8694HB</t>
  </si>
  <si>
    <t>RL8767HBAW</t>
  </si>
  <si>
    <t>RL8768HB</t>
  </si>
  <si>
    <t>RL8899HBW</t>
  </si>
  <si>
    <t>RL8899HB</t>
  </si>
  <si>
    <t>RL8899YHB</t>
  </si>
  <si>
    <t>RL8929AM</t>
  </si>
  <si>
    <t>RL8929YHB</t>
  </si>
  <si>
    <t>RL7497YHBW</t>
  </si>
  <si>
    <t>RL7497YHB</t>
  </si>
  <si>
    <t>Agrisure GT/CB/LL</t>
  </si>
  <si>
    <t>HX1/YGCB/LL/RR2</t>
  </si>
  <si>
    <t>FS 51TX1</t>
  </si>
  <si>
    <t>FS E4402X1</t>
  </si>
  <si>
    <t>FS E4403_3000GT</t>
  </si>
  <si>
    <t>FS 56VX1</t>
  </si>
  <si>
    <t>FS E5401X1</t>
  </si>
  <si>
    <t>FS E5403X1</t>
  </si>
  <si>
    <t>FS E5404X1</t>
  </si>
  <si>
    <t>FS E6401_3110</t>
  </si>
  <si>
    <t>FS E6402X1</t>
  </si>
  <si>
    <t>FS E6403X1</t>
  </si>
  <si>
    <t>FS E6404X1</t>
  </si>
  <si>
    <t>FS E5402_3111</t>
  </si>
  <si>
    <t>DKC69-29RIB</t>
  </si>
  <si>
    <t>REQUIRED INFO</t>
  </si>
  <si>
    <t>Cooperator</t>
  </si>
  <si>
    <t xml:space="preserve">Dealer </t>
  </si>
  <si>
    <t>Plot Types</t>
  </si>
  <si>
    <t>Previous Crop</t>
  </si>
  <si>
    <t>Tillage Options</t>
  </si>
  <si>
    <t>Irrigation</t>
  </si>
  <si>
    <t>Soil Types</t>
  </si>
  <si>
    <t>Soil Test</t>
  </si>
  <si>
    <t>Traits list</t>
  </si>
  <si>
    <t>Seed Treatment list</t>
  </si>
  <si>
    <t>Address</t>
  </si>
  <si>
    <t xml:space="preserve"> </t>
  </si>
  <si>
    <t>City, State, Zip</t>
  </si>
  <si>
    <t>Phone</t>
  </si>
  <si>
    <t>Selling Price:</t>
  </si>
  <si>
    <t>/Bu.</t>
  </si>
  <si>
    <t>County</t>
  </si>
  <si>
    <t>Drying Charge:</t>
  </si>
  <si>
    <t>/point</t>
  </si>
  <si>
    <t>Plot Type</t>
  </si>
  <si>
    <t>Harvest Date</t>
  </si>
  <si>
    <t>Prior Yr Herbicide(s)</t>
  </si>
  <si>
    <t>Planting Date</t>
  </si>
  <si>
    <t>Pre Herbicide 1</t>
  </si>
  <si>
    <t xml:space="preserve">Rate </t>
  </si>
  <si>
    <t xml:space="preserve">Date </t>
  </si>
  <si>
    <t>Planting Pop</t>
  </si>
  <si>
    <t>Pre Herbicide 2</t>
  </si>
  <si>
    <t>Prev Crop</t>
  </si>
  <si>
    <t>Post Herbicide 1</t>
  </si>
  <si>
    <t>Tillage Type</t>
  </si>
  <si>
    <t>Post Herbicide 2</t>
  </si>
  <si>
    <t>Irrigated</t>
  </si>
  <si>
    <t xml:space="preserve"> Soil Insecticide</t>
  </si>
  <si>
    <t>Latitude</t>
  </si>
  <si>
    <t>Foliar Insecticide</t>
  </si>
  <si>
    <t>Standard moisture</t>
  </si>
  <si>
    <t>Longitude</t>
  </si>
  <si>
    <t>Fungicide</t>
  </si>
  <si>
    <t>Drying</t>
  </si>
  <si>
    <t xml:space="preserve">Moisture </t>
  </si>
  <si>
    <t>Income</t>
  </si>
  <si>
    <t>Moisture</t>
  </si>
  <si>
    <t>Silt</t>
  </si>
  <si>
    <t>Entry</t>
  </si>
  <si>
    <t>Seed</t>
  </si>
  <si>
    <t xml:space="preserve">Soil </t>
  </si>
  <si>
    <t>Foliar</t>
  </si>
  <si>
    <t>Harvest</t>
  </si>
  <si>
    <t>Row</t>
  </si>
  <si>
    <t>#</t>
  </si>
  <si>
    <t xml:space="preserve">Harvest </t>
  </si>
  <si>
    <t>Tst Wt.</t>
  </si>
  <si>
    <t xml:space="preserve">Bu/Acre @ </t>
  </si>
  <si>
    <t>Gross</t>
  </si>
  <si>
    <t>Yield</t>
  </si>
  <si>
    <t>Charge</t>
  </si>
  <si>
    <t>Points for</t>
  </si>
  <si>
    <t>Conditional</t>
  </si>
  <si>
    <t>Shrinkage</t>
  </si>
  <si>
    <t>No.</t>
  </si>
  <si>
    <t>Brand</t>
  </si>
  <si>
    <t>Hybrid</t>
  </si>
  <si>
    <t>Traits</t>
  </si>
  <si>
    <t>Trt</t>
  </si>
  <si>
    <t>Insect.</t>
  </si>
  <si>
    <t>Weight</t>
  </si>
  <si>
    <t>Moist %</t>
  </si>
  <si>
    <t>Width</t>
  </si>
  <si>
    <t>Length</t>
  </si>
  <si>
    <t>Rows</t>
  </si>
  <si>
    <t>Pop.</t>
  </si>
  <si>
    <t>lbs/bu</t>
  </si>
  <si>
    <t>Rank</t>
  </si>
  <si>
    <t>Condition</t>
  </si>
  <si>
    <t>Calculation</t>
  </si>
  <si>
    <t>PLOT AVERAGE</t>
  </si>
  <si>
    <t xml:space="preserve">PLEASE CHECK ONE </t>
  </si>
  <si>
    <t xml:space="preserve"> Market Development</t>
  </si>
  <si>
    <t xml:space="preserve"> SxS</t>
  </si>
  <si>
    <t xml:space="preserve"> Competitor Plot</t>
  </si>
  <si>
    <t xml:space="preserve"> FACT</t>
  </si>
  <si>
    <t xml:space="preserve"> System Trial</t>
  </si>
  <si>
    <t xml:space="preserve"> Population</t>
  </si>
  <si>
    <t xml:space="preserve"> Yield Monitor Plot</t>
  </si>
  <si>
    <t xml:space="preserve"> University Extension</t>
  </si>
  <si>
    <t xml:space="preserve"> Corn</t>
  </si>
  <si>
    <t xml:space="preserve"> Soybean</t>
  </si>
  <si>
    <t xml:space="preserve"> Wheat</t>
  </si>
  <si>
    <t xml:space="preserve"> Conventional</t>
  </si>
  <si>
    <t xml:space="preserve"> Minimum</t>
  </si>
  <si>
    <t xml:space="preserve"> No-Till</t>
  </si>
  <si>
    <t xml:space="preserve"> Strip Tillage</t>
  </si>
  <si>
    <t xml:space="preserve"> Plow</t>
  </si>
  <si>
    <t xml:space="preserve"> Ridge-Till</t>
  </si>
  <si>
    <t xml:space="preserve"> Stale Seed Bed</t>
  </si>
  <si>
    <t xml:space="preserve"> Zone Tillage</t>
  </si>
  <si>
    <t xml:space="preserve"> N/A</t>
  </si>
  <si>
    <t xml:space="preserve"> Loam</t>
  </si>
  <si>
    <t xml:space="preserve"> Sand</t>
  </si>
  <si>
    <t xml:space="preserve"> Sandy Clay</t>
  </si>
  <si>
    <t xml:space="preserve"> Sandy clay loam</t>
  </si>
  <si>
    <t xml:space="preserve"> Silty Clay</t>
  </si>
  <si>
    <t xml:space="preserve"> Silty Clay Loam</t>
  </si>
  <si>
    <t xml:space="preserve"> Clay</t>
  </si>
  <si>
    <t xml:space="preserve"> Sandy loam</t>
  </si>
  <si>
    <t xml:space="preserve"> Silt Loam</t>
  </si>
  <si>
    <t xml:space="preserve"> Clay Loam</t>
  </si>
  <si>
    <t xml:space="preserve"> low</t>
  </si>
  <si>
    <t xml:space="preserve"> medium</t>
  </si>
  <si>
    <t xml:space="preserve"> high</t>
  </si>
  <si>
    <t xml:space="preserve"> Alfalfa</t>
  </si>
  <si>
    <t xml:space="preserve"> Yes</t>
  </si>
  <si>
    <t xml:space="preserve"> No</t>
  </si>
  <si>
    <t xml:space="preserve">COOPERATOR SIGNATURE AND DATE      </t>
  </si>
  <si>
    <t xml:space="preserve">Monsanto Rep </t>
  </si>
  <si>
    <t>15% mst</t>
  </si>
  <si>
    <t>Yes, my name, field location (including GPS coordinates), and likeness may be used in publishing test plot data results by Monsanto.</t>
  </si>
  <si>
    <t>I agree to publishing by Monsanto of my test plot data results, but do not use my name, field location or likeness</t>
  </si>
  <si>
    <t>Pre  Herb 1</t>
  </si>
  <si>
    <t>Pre Herb 2</t>
  </si>
  <si>
    <t>Post Herb 1</t>
  </si>
  <si>
    <t>Post Herb 2</t>
  </si>
  <si>
    <t>Foliar Insect</t>
  </si>
  <si>
    <t>Soil Insect.</t>
  </si>
  <si>
    <t>Harness Xtra</t>
  </si>
  <si>
    <t>Degree Xtra</t>
  </si>
  <si>
    <t>Lumax</t>
  </si>
  <si>
    <t>Lexar</t>
  </si>
  <si>
    <t>Atrazine</t>
  </si>
  <si>
    <t>Bicep II Magnum</t>
  </si>
  <si>
    <t>Guardsman Max</t>
  </si>
  <si>
    <t>Touchdown Total</t>
  </si>
  <si>
    <t>Aztec 2.1G</t>
  </si>
  <si>
    <t>Force 3G</t>
  </si>
  <si>
    <t>Warrior</t>
  </si>
  <si>
    <t>Hero</t>
  </si>
  <si>
    <t>Headline</t>
  </si>
  <si>
    <t>Quilt</t>
  </si>
  <si>
    <t>Stratego</t>
  </si>
  <si>
    <t>Sevin</t>
  </si>
  <si>
    <t>Quadris</t>
  </si>
  <si>
    <t>x</t>
  </si>
  <si>
    <t>Grower sig</t>
  </si>
  <si>
    <t>I hereby grant Monsanto Company, including affiliated companies and subsidiaries, assigns and dealers/retailers, the right to use the 2009 test plot data results pertaining to my fields (in whole or in part with such changes in language as do not substantially alter the meaning), the GPS coordinates for my fields, and/or any pictures, photographs or tapes taken in conjunction with said test plot data results in its publicity, promotions and advertising, including use on the Internet.</t>
  </si>
  <si>
    <t>CORN HARVEST REPORT</t>
  </si>
  <si>
    <t>Soil Insecticide</t>
  </si>
  <si>
    <t>Yes</t>
  </si>
  <si>
    <t>No</t>
  </si>
  <si>
    <t>Foliar Fungicide</t>
  </si>
  <si>
    <t>Agronomic</t>
  </si>
  <si>
    <t>Trial Info.</t>
  </si>
  <si>
    <t>P500</t>
  </si>
  <si>
    <t>Rup PMax</t>
  </si>
  <si>
    <t>Aztec Smart Box4.67G</t>
  </si>
  <si>
    <t>Generic Glyphosate</t>
  </si>
  <si>
    <t>P250</t>
  </si>
  <si>
    <t>P1250</t>
  </si>
  <si>
    <t>Rup Wmax</t>
  </si>
  <si>
    <t>Aztec SmartBox4.67G</t>
  </si>
  <si>
    <t>BRAND</t>
  </si>
  <si>
    <t>DK</t>
  </si>
  <si>
    <t>PN</t>
  </si>
  <si>
    <t>GH</t>
  </si>
  <si>
    <t>NK</t>
  </si>
  <si>
    <t>GA</t>
  </si>
  <si>
    <t>Pioneer</t>
  </si>
  <si>
    <t>Golden Harvest</t>
  </si>
  <si>
    <t>Garst</t>
  </si>
  <si>
    <t>DEKALB</t>
  </si>
  <si>
    <t>Becks</t>
  </si>
  <si>
    <t>Burrus</t>
  </si>
  <si>
    <t>Dairyland</t>
  </si>
  <si>
    <t>Dyna-Gro</t>
  </si>
  <si>
    <t>Great Lakes</t>
  </si>
  <si>
    <t>LG Seeds</t>
  </si>
  <si>
    <t>Munson</t>
  </si>
  <si>
    <t>Monsanto</t>
  </si>
  <si>
    <t>Mycogen</t>
  </si>
  <si>
    <t>FS</t>
  </si>
  <si>
    <t>Stine</t>
  </si>
  <si>
    <t>Syngenta</t>
  </si>
  <si>
    <t>HYBRID</t>
  </si>
  <si>
    <t>DKC57-50</t>
  </si>
  <si>
    <t>DKC59-35</t>
  </si>
  <si>
    <t>DKC63-84</t>
  </si>
  <si>
    <t>DKC65-63</t>
  </si>
  <si>
    <t>Balance Pro</t>
  </si>
  <si>
    <t>ARM</t>
  </si>
  <si>
    <t>Agrigold</t>
  </si>
  <si>
    <t>Wyffels</t>
  </si>
  <si>
    <t>DKC53-78</t>
  </si>
  <si>
    <t>DKC55-09</t>
  </si>
  <si>
    <t>DKC62-97</t>
  </si>
  <si>
    <t>DKC64-69</t>
  </si>
  <si>
    <t>DKC66-96</t>
  </si>
  <si>
    <t>GEN VT3P</t>
  </si>
  <si>
    <t>GEN SS</t>
  </si>
  <si>
    <t>DKC58-83</t>
  </si>
  <si>
    <t>Acceleron</t>
  </si>
  <si>
    <t>Headline AMP</t>
  </si>
  <si>
    <t>Quilt Xcel</t>
  </si>
  <si>
    <t>DKC61-88</t>
  </si>
  <si>
    <t>DKC62-09</t>
  </si>
  <si>
    <t>DKC65-19</t>
  </si>
  <si>
    <t>P1395AM1</t>
  </si>
  <si>
    <t>P1184AM1</t>
  </si>
  <si>
    <t>P1162AM1</t>
  </si>
  <si>
    <t>Corvus</t>
  </si>
  <si>
    <t>DKC PLOT</t>
  </si>
  <si>
    <t>OAM1</t>
  </si>
  <si>
    <t>OAMRW</t>
  </si>
  <si>
    <t>GEN VT2P</t>
  </si>
  <si>
    <t>RR2/HXX/LL</t>
  </si>
  <si>
    <t>31111GT</t>
  </si>
  <si>
    <t>3000GT</t>
  </si>
  <si>
    <t>ARW</t>
  </si>
  <si>
    <t>VT3</t>
  </si>
  <si>
    <t>ACB</t>
  </si>
  <si>
    <t>ACB/LL</t>
  </si>
  <si>
    <t>RR2</t>
  </si>
  <si>
    <t>HX1/LL</t>
  </si>
  <si>
    <t>HXRW/LL</t>
  </si>
  <si>
    <t>RR2/HXI/LL</t>
  </si>
  <si>
    <t>HXX/LL</t>
  </si>
  <si>
    <t>RR2/HXRW/LL</t>
  </si>
  <si>
    <t>Poncho/Votivo</t>
  </si>
  <si>
    <t>Stratego YLD</t>
  </si>
  <si>
    <t>AGT</t>
  </si>
  <si>
    <t>Market Development</t>
  </si>
  <si>
    <t>SxS</t>
  </si>
  <si>
    <t>Competitor Plot</t>
  </si>
  <si>
    <t>FACT</t>
  </si>
  <si>
    <t>System Trial</t>
  </si>
  <si>
    <t>Population</t>
  </si>
  <si>
    <t>Yield Monitor Plot</t>
  </si>
  <si>
    <t>University Extension</t>
  </si>
  <si>
    <t>Poncho/Trilex</t>
  </si>
  <si>
    <t>Cruiser</t>
  </si>
  <si>
    <t>Cruiser Ext Pak</t>
  </si>
  <si>
    <t>Cruiser/Dynasty</t>
  </si>
  <si>
    <t xml:space="preserve"> DKC PLOT</t>
  </si>
  <si>
    <t>P1319AM1</t>
  </si>
  <si>
    <t>P1018AM1</t>
  </si>
  <si>
    <t>DKC63-33</t>
  </si>
  <si>
    <t>DKC62-08</t>
  </si>
  <si>
    <t>DKC59-37</t>
  </si>
  <si>
    <t>DKC52-04</t>
  </si>
  <si>
    <t>DKC57-76</t>
  </si>
  <si>
    <t>DKC61-17</t>
  </si>
  <si>
    <t>DKC67-67</t>
  </si>
  <si>
    <t>P0533AM1</t>
  </si>
  <si>
    <t>DKC53-56</t>
  </si>
  <si>
    <t>GENSS RIB</t>
  </si>
  <si>
    <t>GENVT3P</t>
  </si>
  <si>
    <t>GENVT2P</t>
  </si>
  <si>
    <t>Poncho500/Votivo</t>
  </si>
  <si>
    <t>Poncho1250/Votivo</t>
  </si>
  <si>
    <t>Pesticide Information (Not Required)</t>
  </si>
  <si>
    <t>DKC52-59</t>
  </si>
  <si>
    <t>DKC63-07</t>
  </si>
  <si>
    <t>P1292AM1</t>
  </si>
  <si>
    <t>Yields Ahead</t>
  </si>
  <si>
    <t>Product</t>
  </si>
  <si>
    <t>Trmt</t>
  </si>
  <si>
    <t>MARKET DEVELOPMENT</t>
  </si>
  <si>
    <t>SIDE BY SIDE</t>
  </si>
  <si>
    <t>COMPETITOR PLOT</t>
  </si>
  <si>
    <t>FTN PLOT</t>
  </si>
  <si>
    <t>THIRD PARTY PLOT</t>
  </si>
  <si>
    <t>FTN - THIRD PARTY</t>
  </si>
  <si>
    <t>OTHER</t>
  </si>
  <si>
    <t>CORN</t>
  </si>
  <si>
    <t>SOYBEAN</t>
  </si>
  <si>
    <t>ALFALFA</t>
  </si>
  <si>
    <t>CONVENTIONAL</t>
  </si>
  <si>
    <t>MINIMUM</t>
  </si>
  <si>
    <t>N/A</t>
  </si>
  <si>
    <t>NO-TILL</t>
  </si>
  <si>
    <t>RIDGE-TILL</t>
  </si>
  <si>
    <t>STRIP TILLAGE</t>
  </si>
  <si>
    <t>ZONE TILLAGE</t>
  </si>
  <si>
    <t>NO</t>
  </si>
  <si>
    <t>YES</t>
  </si>
  <si>
    <t>CORN-GRAIN</t>
  </si>
  <si>
    <t>CORN-SILAGE</t>
  </si>
  <si>
    <t>CROP, STUBBLE</t>
  </si>
  <si>
    <t>CROP, MIXED</t>
  </si>
  <si>
    <t>OATS</t>
  </si>
  <si>
    <t>ROTATIONAL SET-ASIDE</t>
  </si>
  <si>
    <t>SORGHUM (GRAIN)</t>
  </si>
  <si>
    <t>Roland Ganztert</t>
  </si>
  <si>
    <t>25596 E 3000 N Rd</t>
  </si>
  <si>
    <t>Dwight, IL 60420</t>
  </si>
  <si>
    <t>Christian Bachman</t>
  </si>
  <si>
    <t>AgAhead</t>
  </si>
  <si>
    <t>Plot State</t>
  </si>
  <si>
    <t>IL</t>
  </si>
  <si>
    <t>Plot County</t>
  </si>
  <si>
    <t>Grundy</t>
  </si>
  <si>
    <t>4/8/2014</t>
  </si>
  <si>
    <t>1st Row Front</t>
  </si>
  <si>
    <t>Last Row Front</t>
  </si>
  <si>
    <t>Last Row Back</t>
  </si>
  <si>
    <t>1st Row Back</t>
  </si>
  <si>
    <t>Corner</t>
  </si>
  <si>
    <t>GPS Coordinates for Plot Area</t>
  </si>
  <si>
    <t>DSM</t>
  </si>
  <si>
    <t>Soil Texture</t>
  </si>
  <si>
    <t>CLAY LOAM</t>
  </si>
  <si>
    <t>SANDY LOAM</t>
  </si>
  <si>
    <t>SILT LOAM</t>
  </si>
  <si>
    <t>Spacial Data</t>
  </si>
  <si>
    <t>Comments</t>
  </si>
  <si>
    <t>Directions:</t>
  </si>
  <si>
    <t>John Parker</t>
  </si>
  <si>
    <t>8155551212</t>
  </si>
  <si>
    <t>Location of Stakes</t>
  </si>
  <si>
    <t>NE corner of the intersection of Dwight Rd and Becker Rd. Plot starts 64 rows in from S side of fd.</t>
  </si>
  <si>
    <t>Entry 2 was tight and ran out of seed - adjust accordingly.</t>
  </si>
  <si>
    <t>1st row on left side (north side) of plot, about 15 ft from start (east side) of plot. Early RM on North side of plot and late on South.</t>
  </si>
  <si>
    <t>Prior Yr Herb.(s)</t>
  </si>
  <si>
    <t xml:space="preserve">Business </t>
  </si>
  <si>
    <t>Corn</t>
  </si>
  <si>
    <t>GENSSRIB</t>
  </si>
  <si>
    <t>GENVT2PRIB</t>
  </si>
  <si>
    <t>GENVT3PRIB</t>
  </si>
  <si>
    <t>P0945AMX</t>
  </si>
  <si>
    <t>P0993AM1</t>
  </si>
  <si>
    <t>P1215AM1</t>
  </si>
  <si>
    <t>P1221AMXT</t>
  </si>
  <si>
    <t>P1241AMXT</t>
  </si>
  <si>
    <t>P1352AMXT</t>
  </si>
  <si>
    <t>P1498CHR</t>
  </si>
  <si>
    <t>P1498AM</t>
  </si>
  <si>
    <t>P1105AM</t>
  </si>
  <si>
    <t>P0636AMX</t>
  </si>
  <si>
    <t>DKC52-84RIB</t>
  </si>
  <si>
    <t>DKC53-78RIB</t>
  </si>
  <si>
    <t>DKC52-30RIB</t>
  </si>
  <si>
    <t>DKC52-85RIB</t>
  </si>
  <si>
    <t>DKC53-56RIB</t>
  </si>
  <si>
    <t>DKC53-58RIB</t>
  </si>
  <si>
    <t>DKC54-38RIB</t>
  </si>
  <si>
    <t>DKC54-40RIB</t>
  </si>
  <si>
    <t>DKC55-09RIB</t>
  </si>
  <si>
    <t>DKC55-20RIB</t>
  </si>
  <si>
    <t>DKC55-93RIB</t>
  </si>
  <si>
    <t>DKC55-94RIB</t>
  </si>
  <si>
    <t>DKC56-03RIB</t>
  </si>
  <si>
    <t>DKC56-54RIB</t>
  </si>
  <si>
    <t>DKC57-75RIB</t>
  </si>
  <si>
    <t>DKC57-92RIB</t>
  </si>
  <si>
    <t>DKC58-87RIB</t>
  </si>
  <si>
    <t>DKC60-67RIB</t>
  </si>
  <si>
    <t>DKC60-69RIB</t>
  </si>
  <si>
    <t>DKC61-16RIB</t>
  </si>
  <si>
    <t>DKC61-54RIB</t>
  </si>
  <si>
    <t>DKC61-55RIB</t>
  </si>
  <si>
    <t>DKC61-86</t>
  </si>
  <si>
    <t>DKC61-88RIB</t>
  </si>
  <si>
    <t>DKC61-89RIB</t>
  </si>
  <si>
    <t>DKC62-06</t>
  </si>
  <si>
    <t>DKC62-08RIB</t>
  </si>
  <si>
    <t>DKC62-77RIB</t>
  </si>
  <si>
    <t>DKC62-78RIB</t>
  </si>
  <si>
    <t>DKC62-95</t>
  </si>
  <si>
    <t>DKC62-97RIB</t>
  </si>
  <si>
    <t>DKC62-98RIB</t>
  </si>
  <si>
    <t>DKC63-33RIB</t>
  </si>
  <si>
    <t>DKC63-35RIB</t>
  </si>
  <si>
    <t>DKC64-85</t>
  </si>
  <si>
    <t>DKC64-87RIB</t>
  </si>
  <si>
    <t>DKC65-17</t>
  </si>
  <si>
    <t>DKC65-18</t>
  </si>
  <si>
    <t>DKC65-19RIB</t>
  </si>
  <si>
    <t>DKC65-20RIB</t>
  </si>
  <si>
    <t>DKC65-71RIB</t>
  </si>
  <si>
    <t>DKC65-79RIB</t>
  </si>
  <si>
    <t>DKC66-40RIB</t>
  </si>
  <si>
    <t>DKC66-42RIB</t>
  </si>
  <si>
    <t>DKC67-57RIB</t>
  </si>
  <si>
    <t>DKC67-58RIB</t>
  </si>
  <si>
    <t>DKC67-72RIB</t>
  </si>
  <si>
    <t>GENSS-RIB</t>
  </si>
  <si>
    <t>AM</t>
  </si>
  <si>
    <t>AM1</t>
  </si>
  <si>
    <t>AMX</t>
  </si>
  <si>
    <t>AMXR</t>
  </si>
  <si>
    <t>AMXT</t>
  </si>
  <si>
    <t>INTRASECTXTRA</t>
  </si>
  <si>
    <t>RR2/HX1/LL</t>
  </si>
  <si>
    <t>NON-TRANSGENIC</t>
  </si>
  <si>
    <t>AMR</t>
  </si>
  <si>
    <t>CHR</t>
  </si>
  <si>
    <t>INTRASECT</t>
  </si>
  <si>
    <t>P1360CHR</t>
  </si>
  <si>
    <r>
      <t>DEKALB</t>
    </r>
    <r>
      <rPr>
        <sz val="8"/>
        <rFont val="Franklin Gothic Medium"/>
        <family val="2"/>
      </rPr>
      <t>®</t>
    </r>
  </si>
  <si>
    <r>
      <t>Pioneer</t>
    </r>
    <r>
      <rPr>
        <sz val="8"/>
        <rFont val="Franklin Gothic Medium"/>
        <family val="2"/>
      </rPr>
      <t>®</t>
    </r>
  </si>
  <si>
    <t>AVICTA COMPLETE CORN</t>
  </si>
  <si>
    <t>CRUISER EXTREME 1250</t>
  </si>
  <si>
    <t>CRUISER EXTREME 250</t>
  </si>
  <si>
    <t>CRUISER EXTREME 500</t>
  </si>
  <si>
    <t>CRUISER EXTREME PAK</t>
  </si>
  <si>
    <t>CORN ACCELERON 250 2014</t>
  </si>
  <si>
    <t>CORN ACCELRN PV 1250 2014</t>
  </si>
  <si>
    <t>CORN ACCELRN PV 500 2014</t>
  </si>
  <si>
    <t>ESCALATE CORN 2014</t>
  </si>
  <si>
    <t>PPST CORN 250 2014</t>
  </si>
  <si>
    <t>PPST CORN PV 1250 2014</t>
  </si>
  <si>
    <t>Example</t>
  </si>
  <si>
    <t>AM-R</t>
  </si>
  <si>
    <t>HR</t>
  </si>
  <si>
    <t>R</t>
  </si>
  <si>
    <t>YHR</t>
  </si>
  <si>
    <t>XR</t>
  </si>
  <si>
    <t>YXR</t>
  </si>
  <si>
    <t>AMX-R</t>
  </si>
  <si>
    <t>E3</t>
  </si>
  <si>
    <t>HXXRR2</t>
  </si>
  <si>
    <t>HXX/RR2</t>
  </si>
  <si>
    <t>I hereby grant Monsanto Company, including affiliated companies and subsidiaries, assigns and dealers/retailers, the right to use the test plot data results pertaining to my fields (in whole or in part with such changes in language as do not substantially alter the meaning), the GPS coordinates for my fields, and/or any pictures, photographs or tapes taken in conjunction with said test plot data results in its publicity, promotions and advertising, including use on the Internet.</t>
  </si>
  <si>
    <t>I agree that my name, field location (including GPS coordinates), and likeness may be used in publishing test plot data results by Monsanto.</t>
  </si>
  <si>
    <t>Plot Data Release</t>
  </si>
  <si>
    <t xml:space="preserve"> the GPS coordinates for my fields, and/or any pictures, photographs or tapes taken in conjunction with said test plot data results in its publicity, promotions and advertising, including use on the Internet.</t>
  </si>
  <si>
    <t>I hereby grant Monsanto Company, including affiliated companies and subsidiaries, assigns and dealers/retailers, the right to use the test plot data results pertaining to my fields (in whole or in part with such changes in language as do not substantially alter the meaning),  the GPS coordinates for my fields, and/or any pictures, photographs or tapes taken in conjunction with said test plot data results in its publicity, promotions and advertising, including use on the Internet.</t>
  </si>
  <si>
    <t xml:space="preserve">COOPERATOR SIGNATURE AND DATE    </t>
  </si>
  <si>
    <t>Selling Price</t>
  </si>
  <si>
    <t>Drying Charge</t>
  </si>
  <si>
    <t>Dealer</t>
  </si>
  <si>
    <t>Jerry Clymer</t>
  </si>
  <si>
    <t>Eureka, IL 61530</t>
  </si>
  <si>
    <t>Amy Russell</t>
  </si>
  <si>
    <t>5-7-2014</t>
  </si>
  <si>
    <t>Tazco Soil Service</t>
  </si>
  <si>
    <t>Illinois</t>
  </si>
  <si>
    <t>Woodford</t>
  </si>
  <si>
    <t>Aztec</t>
  </si>
  <si>
    <t>7.3#</t>
  </si>
  <si>
    <t>Nu-Tech</t>
  </si>
  <si>
    <t>6068STXRIB</t>
  </si>
  <si>
    <t>5918STXRIB</t>
  </si>
  <si>
    <t>5755STXRIB</t>
  </si>
  <si>
    <t>5Z 713</t>
  </si>
  <si>
    <t>5D 709</t>
  </si>
  <si>
    <t>X5R 1209</t>
  </si>
  <si>
    <t>5L 008AMXT</t>
  </si>
  <si>
    <t>5L 811AMXT</t>
  </si>
  <si>
    <t>AcreMax Xtra</t>
  </si>
  <si>
    <t>Optimum Intrasect</t>
  </si>
  <si>
    <t>Optimum Trisect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</si>
</sst>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0.0"/>
    <numFmt numFmtId="167" formatCode="_(* #,##0.0_);_(* \(#,##0.0\);_(* &quot;-&quot;??_);_(@_)"/>
  </numFmts>
  <fonts count="78">
    <font>
      <sz val="10"/>
      <name val="Arial"/>
      <family val="0"/>
    </font>
    <font>
      <sz val="11"/>
      <color indexed="8"/>
      <name val="Calibri"/>
      <family val="2"/>
    </font>
    <font>
      <b/>
      <sz val="8"/>
      <name val="Arial"/>
      <family val="2"/>
    </font>
    <font>
      <sz val="8"/>
      <name val="Arial"/>
      <family val="2"/>
    </font>
    <font>
      <b/>
      <sz val="10"/>
      <name val="Arial"/>
      <family val="2"/>
    </font>
    <font>
      <sz val="9"/>
      <name val="Arial"/>
      <family val="2"/>
    </font>
    <font>
      <b/>
      <sz val="8.5"/>
      <name val="Arial"/>
      <family val="2"/>
    </font>
    <font>
      <b/>
      <sz val="8.5"/>
      <color indexed="12"/>
      <name val="Arial"/>
      <family val="2"/>
    </font>
    <font>
      <b/>
      <sz val="8"/>
      <color indexed="12"/>
      <name val="Arial"/>
      <family val="2"/>
    </font>
    <font>
      <sz val="8"/>
      <color indexed="12"/>
      <name val="Arial"/>
      <family val="2"/>
    </font>
    <font>
      <b/>
      <sz val="16"/>
      <name val="Arial"/>
      <family val="2"/>
    </font>
    <font>
      <b/>
      <i/>
      <sz val="10"/>
      <color indexed="12"/>
      <name val="Arial"/>
      <family val="2"/>
    </font>
    <font>
      <sz val="10"/>
      <color indexed="12"/>
      <name val="Arial"/>
      <family val="2"/>
    </font>
    <font>
      <sz val="7.5"/>
      <name val="Arial"/>
      <family val="2"/>
    </font>
    <font>
      <b/>
      <sz val="26"/>
      <color indexed="58"/>
      <name val="Franklin Gothic Medium"/>
      <family val="2"/>
    </font>
    <font>
      <sz val="9"/>
      <name val="Tahoma"/>
      <family val="2"/>
    </font>
    <font>
      <b/>
      <sz val="9"/>
      <name val="Tahoma"/>
      <family val="2"/>
    </font>
    <font>
      <b/>
      <sz val="7.8"/>
      <name val="Arial"/>
      <family val="2"/>
    </font>
    <font>
      <sz val="7.8"/>
      <name val="Arial"/>
      <family val="2"/>
    </font>
    <font>
      <sz val="11"/>
      <color indexed="56"/>
      <name val="Calibri"/>
      <family val="2"/>
    </font>
    <font>
      <sz val="8"/>
      <name val="Franklin Gothic Medium"/>
      <family val="2"/>
    </font>
    <font>
      <sz val="9"/>
      <color indexed="8"/>
      <name val="Calibri"/>
      <family val="2"/>
    </font>
    <font>
      <b/>
      <sz val="8.5"/>
      <color indexed="8"/>
      <name val="Arial"/>
      <family val="2"/>
    </font>
    <font>
      <b/>
      <sz val="8"/>
      <color indexed="9"/>
      <name val="Arial"/>
      <family val="2"/>
    </font>
    <font>
      <sz val="10"/>
      <color indexed="9"/>
      <name val="Arial"/>
      <family val="2"/>
    </font>
    <font>
      <b/>
      <sz val="7.8"/>
      <color indexed="9"/>
      <name val="Arial"/>
      <family val="2"/>
    </font>
    <font>
      <sz val="9"/>
      <color indexed="9"/>
      <name val="Arial"/>
      <family val="2"/>
    </font>
    <font>
      <b/>
      <sz val="10"/>
      <color indexed="17"/>
      <name val="Arial"/>
      <family val="2"/>
    </font>
    <font>
      <b/>
      <i/>
      <sz val="10"/>
      <color indexed="17"/>
      <name val="Arial"/>
      <family val="2"/>
    </font>
    <font>
      <b/>
      <sz val="8"/>
      <color indexed="17"/>
      <name val="Arial"/>
      <family val="2"/>
    </font>
    <font>
      <sz val="8"/>
      <color indexed="17"/>
      <name val="Arial"/>
      <family val="2"/>
    </font>
    <font>
      <b/>
      <sz val="8"/>
      <name val="Arial Narrow"/>
      <family val="2"/>
    </font>
    <font>
      <sz val="10"/>
      <color indexed="9"/>
      <name val="Arial Narrow"/>
      <family val="2"/>
    </font>
    <font>
      <b/>
      <sz val="7"/>
      <name val="Arial Narrow"/>
      <family val="2"/>
    </font>
    <font>
      <sz val="9"/>
      <color indexed="8"/>
      <name val="Arial Narrow"/>
      <family val="2"/>
    </font>
    <font>
      <b/>
      <sz val="8"/>
      <color indexed="9"/>
      <name val="Arial Narrow"/>
      <family val="2"/>
    </font>
    <font>
      <b/>
      <sz val="10"/>
      <name val="Arial Narrow"/>
      <family val="2"/>
    </font>
    <font>
      <b/>
      <sz val="10"/>
      <color indexed="9"/>
      <name val="Arial Narrow"/>
      <family val="2"/>
    </font>
    <font>
      <sz val="10"/>
      <name val="Arial Narrow"/>
      <family val="2"/>
    </font>
    <font>
      <b/>
      <sz val="7.8"/>
      <color indexed="9"/>
      <name val="Arial Narrow"/>
      <family val="2"/>
    </font>
    <font>
      <b/>
      <sz val="10"/>
      <color indexed="9"/>
      <name val="Arial"/>
      <family val="2"/>
    </font>
    <font>
      <b/>
      <sz val="7.5"/>
      <color indexed="9"/>
      <name val="Arial Narrow"/>
      <family val="2"/>
    </font>
    <font>
      <b/>
      <sz val="10"/>
      <color indexed="9"/>
      <name val="Franklin Gothic Medium"/>
      <family val="2"/>
    </font>
    <font>
      <b/>
      <sz val="7"/>
      <color indexed="9"/>
      <name val="Arial Narrow"/>
      <family val="2"/>
    </font>
    <font>
      <b/>
      <sz val="9"/>
      <color indexed="9"/>
      <name val="Arial Narrow"/>
      <family val="2"/>
    </font>
    <font>
      <sz val="7.5"/>
      <color indexed="58"/>
      <name val="Arial Narrow"/>
      <family val="2"/>
    </font>
    <font>
      <sz val="10"/>
      <color indexed="58"/>
      <name val="Arial"/>
      <family val="2"/>
    </font>
    <font>
      <sz val="10"/>
      <color indexed="58"/>
      <name val="Arial Narrow"/>
      <family val="2"/>
    </font>
    <font>
      <b/>
      <sz val="8"/>
      <color indexed="58"/>
      <name val="Arial Narrow"/>
      <family val="2"/>
    </font>
    <font>
      <sz val="8"/>
      <color indexed="58"/>
      <name val="Arial Narrow"/>
      <family val="2"/>
    </font>
    <font>
      <b/>
      <sz val="7.8"/>
      <color indexed="58"/>
      <name val="Arial Narrow"/>
      <family val="2"/>
    </font>
    <font>
      <b/>
      <sz val="8"/>
      <color indexed="8"/>
      <name val="Arial"/>
      <family val="2"/>
    </font>
    <font>
      <b/>
      <sz val="9"/>
      <color indexed="8"/>
      <name val="Arial Narrow"/>
      <family val="2"/>
    </font>
    <font>
      <b/>
      <sz val="9"/>
      <name val="Arial"/>
      <family val="2"/>
    </font>
    <font>
      <sz val="9"/>
      <color indexed="56"/>
      <name val="Arial"/>
      <family val="2"/>
    </font>
    <font>
      <sz val="9"/>
      <color indexed="10"/>
      <name val="Arial"/>
      <family val="2"/>
    </font>
    <font>
      <sz val="8"/>
      <color indexed="10"/>
      <name val="Arial"/>
      <family val="2"/>
    </font>
    <font>
      <i/>
      <sz val="8"/>
      <name val="Arial"/>
      <family val="2"/>
    </font>
    <font>
      <i/>
      <sz val="9"/>
      <name val="Arial"/>
      <family val="2"/>
    </font>
    <font>
      <b/>
      <u val="single"/>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2"/>
      <color indexed="10"/>
      <name val="Calibri"/>
      <family val="0"/>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right/>
      <top style="thin"/>
      <bottom/>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right/>
      <top style="medium"/>
      <bottom style="thin"/>
    </border>
    <border>
      <left/>
      <right/>
      <top/>
      <bottom style="thin"/>
    </border>
    <border>
      <left style="thin"/>
      <right style="thin"/>
      <top/>
      <bottom style="thin"/>
    </border>
    <border>
      <left style="thin"/>
      <right/>
      <top/>
      <bottom style="thin"/>
    </border>
    <border>
      <left style="thin"/>
      <right style="thin"/>
      <top style="thin"/>
      <bottom/>
    </border>
    <border>
      <left style="thin"/>
      <right style="thin"/>
      <top/>
      <bottom style="medium"/>
    </border>
    <border>
      <left style="medium"/>
      <right style="medium"/>
      <top/>
      <bottom style="mediu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medium"/>
      <bottom/>
    </border>
    <border>
      <left style="thin"/>
      <right style="thin"/>
      <top style="medium"/>
      <bottom/>
    </border>
    <border>
      <left style="thin"/>
      <right style="medium"/>
      <top style="medium"/>
      <bottom/>
    </border>
    <border>
      <left style="medium"/>
      <right style="thin"/>
      <top/>
      <bottom style="medium"/>
    </border>
    <border>
      <left style="thin"/>
      <right/>
      <top/>
      <bottom style="medium"/>
    </border>
    <border>
      <left style="thin"/>
      <right style="medium"/>
      <top/>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bottom style="thin"/>
    </border>
    <border>
      <left style="medium"/>
      <right/>
      <top style="medium"/>
      <bottom style="medium"/>
    </border>
    <border>
      <left/>
      <right/>
      <top style="medium"/>
      <bottom style="medium"/>
    </border>
    <border>
      <left style="medium"/>
      <right style="thin"/>
      <top/>
      <bottom style="thin"/>
    </border>
    <border>
      <left style="medium"/>
      <right style="thin"/>
      <top style="thin"/>
      <bottom style="medium"/>
    </border>
    <border>
      <left/>
      <right style="medium"/>
      <top style="thin"/>
      <bottom style="thin"/>
    </border>
    <border>
      <left/>
      <right style="medium"/>
      <top style="thin"/>
      <bottom style="medium"/>
    </border>
    <border>
      <left/>
      <right style="thin"/>
      <top style="thin"/>
      <bottom style="thin"/>
    </border>
    <border>
      <left/>
      <right style="thin"/>
      <top style="thin"/>
      <bottom style="medium"/>
    </border>
    <border>
      <left style="medium"/>
      <right style="thin">
        <color indexed="55"/>
      </right>
      <top style="thin">
        <color indexed="55"/>
      </top>
      <bottom/>
    </border>
    <border>
      <left style="thin">
        <color indexed="55"/>
      </left>
      <right style="medium"/>
      <top style="thin">
        <color indexed="55"/>
      </top>
      <bottom/>
    </border>
    <border>
      <left style="hair"/>
      <right style="hair"/>
      <top style="hair"/>
      <bottom style="hair"/>
    </border>
    <border>
      <left/>
      <right style="medium"/>
      <top/>
      <bottom style="medium"/>
    </border>
    <border>
      <left/>
      <right/>
      <top style="thin"/>
      <bottom style="medium"/>
    </border>
    <border>
      <left/>
      <right style="medium"/>
      <top style="medium"/>
      <bottom style="medium"/>
    </border>
    <border>
      <left style="medium"/>
      <right style="medium"/>
      <top style="medium"/>
      <bottom style="medium"/>
    </border>
    <border>
      <left style="medium"/>
      <right/>
      <top style="medium"/>
      <bottom style="thin"/>
    </border>
    <border>
      <left/>
      <right style="medium"/>
      <top style="medium"/>
      <bottom style="thin"/>
    </border>
    <border>
      <left style="medium"/>
      <right/>
      <top style="thin"/>
      <bottom style="medium"/>
    </border>
    <border>
      <left style="medium"/>
      <right style="medium"/>
      <top style="medium"/>
      <bottom/>
    </border>
    <border>
      <left style="medium"/>
      <right style="medium"/>
      <top/>
      <bottom/>
    </border>
    <border>
      <left style="medium"/>
      <right/>
      <top style="thin"/>
      <bottom/>
    </border>
    <border>
      <left/>
      <right style="medium"/>
      <top style="thin"/>
      <bottom/>
    </border>
    <border>
      <left style="thin"/>
      <right style="medium"/>
      <top style="thin"/>
      <bottom style="thin"/>
    </border>
    <border>
      <left style="thin"/>
      <right style="medium"/>
      <top style="thin"/>
      <bottom style="medium"/>
    </border>
    <border>
      <left/>
      <right/>
      <top style="thin">
        <color indexed="55"/>
      </top>
      <bottom/>
    </border>
    <border>
      <left/>
      <right/>
      <top style="thin"/>
      <bottom style="thin"/>
    </border>
    <border>
      <left/>
      <right style="thin"/>
      <top/>
      <bottom style="medium"/>
    </border>
    <border>
      <left style="thin"/>
      <right/>
      <top/>
      <bottom/>
    </border>
    <border>
      <left/>
      <right style="medium"/>
      <top/>
      <bottom style="thin"/>
    </border>
    <border>
      <left/>
      <right style="thin"/>
      <top/>
      <bottom/>
    </border>
    <border>
      <left style="thin"/>
      <right/>
      <top style="thin"/>
      <bottom/>
    </border>
    <border>
      <left/>
      <right style="thin"/>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5" fillId="12"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65" fillId="3" borderId="0" applyNumberFormat="0" applyBorder="0" applyAlignment="0" applyProtection="0"/>
    <xf numFmtId="0" fontId="69" fillId="20" borderId="1" applyNumberFormat="0" applyAlignment="0" applyProtection="0"/>
    <xf numFmtId="0" fontId="7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64"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7" fillId="7" borderId="1" applyNumberFormat="0" applyAlignment="0" applyProtection="0"/>
    <xf numFmtId="0" fontId="70" fillId="0" borderId="6" applyNumberFormat="0" applyFill="0" applyAlignment="0" applyProtection="0"/>
    <xf numFmtId="0" fontId="66" fillId="22" borderId="0" applyNumberFormat="0" applyBorder="0" applyAlignment="0" applyProtection="0"/>
    <xf numFmtId="0" fontId="0" fillId="23" borderId="7" applyNumberFormat="0" applyFont="0" applyAlignment="0" applyProtection="0"/>
    <xf numFmtId="0" fontId="68" fillId="20"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4" fillId="0" borderId="9" applyNumberFormat="0" applyFill="0" applyAlignment="0" applyProtection="0"/>
    <xf numFmtId="0" fontId="72" fillId="0" borderId="0" applyNumberFormat="0" applyFill="0" applyBorder="0" applyAlignment="0" applyProtection="0"/>
  </cellStyleXfs>
  <cellXfs count="619">
    <xf numFmtId="0" fontId="0" fillId="0" borderId="0" xfId="0" applyAlignment="1">
      <alignment/>
    </xf>
    <xf numFmtId="166" fontId="6" fillId="24" borderId="10" xfId="0" applyNumberFormat="1" applyFont="1" applyFill="1" applyBorder="1" applyAlignment="1" applyProtection="1">
      <alignment horizontal="center" vertical="center"/>
      <protection locked="0"/>
    </xf>
    <xf numFmtId="49" fontId="2" fillId="22" borderId="11" xfId="0" applyNumberFormat="1" applyFont="1" applyFill="1" applyBorder="1" applyAlignment="1" applyProtection="1">
      <alignment/>
      <protection locked="0"/>
    </xf>
    <xf numFmtId="8" fontId="2" fillId="22" borderId="0" xfId="0" applyNumberFormat="1" applyFont="1" applyFill="1" applyBorder="1" applyAlignment="1" applyProtection="1">
      <alignment horizontal="right"/>
      <protection locked="0"/>
    </xf>
    <xf numFmtId="164" fontId="2" fillId="22" borderId="0" xfId="0" applyNumberFormat="1" applyFont="1" applyFill="1" applyBorder="1" applyAlignment="1" applyProtection="1">
      <alignment horizontal="right"/>
      <protection locked="0"/>
    </xf>
    <xf numFmtId="49" fontId="2" fillId="4" borderId="12" xfId="0" applyNumberFormat="1" applyFont="1" applyFill="1" applyBorder="1" applyAlignment="1" applyProtection="1">
      <alignment horizontal="center" vertical="center"/>
      <protection locked="0"/>
    </xf>
    <xf numFmtId="165" fontId="2" fillId="4" borderId="13" xfId="0" applyNumberFormat="1" applyFont="1" applyFill="1" applyBorder="1" applyAlignment="1" applyProtection="1">
      <alignment horizontal="center"/>
      <protection locked="0"/>
    </xf>
    <xf numFmtId="0" fontId="2" fillId="4" borderId="13" xfId="0" applyFont="1" applyFill="1" applyBorder="1" applyAlignment="1" applyProtection="1">
      <alignment/>
      <protection locked="0"/>
    </xf>
    <xf numFmtId="0" fontId="2" fillId="4" borderId="1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protection locked="0"/>
    </xf>
    <xf numFmtId="0" fontId="6" fillId="24" borderId="10" xfId="0" applyFont="1" applyFill="1" applyBorder="1" applyAlignment="1" applyProtection="1">
      <alignment horizontal="center" vertical="center"/>
      <protection locked="0"/>
    </xf>
    <xf numFmtId="0" fontId="6" fillId="24" borderId="16" xfId="0"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protection locked="0"/>
    </xf>
    <xf numFmtId="1" fontId="6" fillId="24" borderId="10" xfId="0" applyNumberFormat="1" applyFont="1" applyFill="1" applyBorder="1" applyAlignment="1" applyProtection="1">
      <alignment horizontal="center" vertical="center"/>
      <protection locked="0"/>
    </xf>
    <xf numFmtId="3" fontId="6" fillId="24" borderId="10" xfId="0" applyNumberFormat="1"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6" fillId="25" borderId="17" xfId="0" applyFont="1" applyFill="1" applyBorder="1" applyAlignment="1" applyProtection="1">
      <alignment horizontal="center" vertical="center"/>
      <protection locked="0"/>
    </xf>
    <xf numFmtId="0" fontId="2" fillId="25" borderId="18" xfId="0" applyFont="1" applyFill="1" applyBorder="1" applyAlignment="1" applyProtection="1">
      <alignment horizontal="center" vertical="center"/>
      <protection locked="0"/>
    </xf>
    <xf numFmtId="0" fontId="2" fillId="25" borderId="12" xfId="0" applyFont="1" applyFill="1" applyBorder="1" applyAlignment="1" applyProtection="1">
      <alignment horizontal="center" vertical="center"/>
      <protection locked="0"/>
    </xf>
    <xf numFmtId="1" fontId="6" fillId="0" borderId="12" xfId="0" applyNumberFormat="1" applyFont="1" applyBorder="1" applyAlignment="1" applyProtection="1">
      <alignment horizontal="center" vertical="center"/>
      <protection locked="0"/>
    </xf>
    <xf numFmtId="166" fontId="6" fillId="0" borderId="12" xfId="0" applyNumberFormat="1" applyFont="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8"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2" fillId="24" borderId="18" xfId="0" applyFont="1" applyFill="1" applyBorder="1" applyAlignment="1" applyProtection="1">
      <alignment horizontal="center" vertical="center"/>
      <protection locked="0"/>
    </xf>
    <xf numFmtId="0" fontId="2" fillId="24" borderId="12" xfId="0" applyFont="1" applyFill="1" applyBorder="1" applyAlignment="1" applyProtection="1">
      <alignment horizontal="center" vertical="center"/>
      <protection locked="0"/>
    </xf>
    <xf numFmtId="1" fontId="6" fillId="24" borderId="12" xfId="0" applyNumberFormat="1" applyFont="1" applyFill="1" applyBorder="1" applyAlignment="1" applyProtection="1">
      <alignment horizontal="center" vertical="center"/>
      <protection locked="0"/>
    </xf>
    <xf numFmtId="166" fontId="6" fillId="24" borderId="12" xfId="0" applyNumberFormat="1" applyFont="1" applyFill="1" applyBorder="1" applyAlignment="1" applyProtection="1">
      <alignment horizontal="center" vertical="center"/>
      <protection locked="0"/>
    </xf>
    <xf numFmtId="3" fontId="6" fillId="24"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25" borderId="18"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6" fillId="0" borderId="12" xfId="0"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166" fontId="6" fillId="24" borderId="18"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1" fontId="6" fillId="0" borderId="20" xfId="0" applyNumberFormat="1" applyFont="1" applyFill="1" applyBorder="1" applyAlignment="1" applyProtection="1">
      <alignment horizontal="center" vertical="center"/>
      <protection locked="0"/>
    </xf>
    <xf numFmtId="166" fontId="6" fillId="0" borderId="20" xfId="0" applyNumberFormat="1" applyFont="1" applyFill="1" applyBorder="1" applyAlignment="1" applyProtection="1">
      <alignment horizontal="center" vertical="center"/>
      <protection locked="0"/>
    </xf>
    <xf numFmtId="3" fontId="6" fillId="0" borderId="20" xfId="0" applyNumberFormat="1" applyFont="1" applyFill="1" applyBorder="1" applyAlignment="1" applyProtection="1">
      <alignment horizontal="center" vertical="center"/>
      <protection locked="0"/>
    </xf>
    <xf numFmtId="0" fontId="6" fillId="24" borderId="20" xfId="0" applyFont="1" applyFill="1" applyBorder="1" applyAlignment="1" applyProtection="1">
      <alignment horizontal="center" vertical="center"/>
      <protection locked="0"/>
    </xf>
    <xf numFmtId="1" fontId="6" fillId="24" borderId="20" xfId="0" applyNumberFormat="1" applyFont="1" applyFill="1" applyBorder="1" applyAlignment="1" applyProtection="1">
      <alignment horizontal="center" vertical="center"/>
      <protection locked="0"/>
    </xf>
    <xf numFmtId="166" fontId="6" fillId="24" borderId="20" xfId="0" applyNumberFormat="1" applyFont="1" applyFill="1" applyBorder="1" applyAlignment="1" applyProtection="1">
      <alignment horizontal="center" vertical="center"/>
      <protection locked="0"/>
    </xf>
    <xf numFmtId="3" fontId="6" fillId="24" borderId="20"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1" fontId="6" fillId="0" borderId="14" xfId="0" applyNumberFormat="1" applyFont="1" applyFill="1" applyBorder="1" applyAlignment="1" applyProtection="1">
      <alignment horizontal="center" vertical="center"/>
      <protection locked="0"/>
    </xf>
    <xf numFmtId="166" fontId="6" fillId="0" borderId="14" xfId="0"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center" vertical="center"/>
      <protection locked="0"/>
    </xf>
    <xf numFmtId="0" fontId="10" fillId="22" borderId="22"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25" borderId="17" xfId="0" applyFont="1" applyFill="1" applyBorder="1" applyAlignment="1" applyProtection="1">
      <alignment horizontal="center" vertical="center"/>
      <protection locked="0"/>
    </xf>
    <xf numFmtId="0" fontId="2" fillId="24" borderId="17"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2" fillId="22" borderId="23" xfId="0" applyFont="1" applyFill="1" applyBorder="1" applyAlignment="1" applyProtection="1">
      <alignment horizontal="right" vertical="center" shrinkToFit="1"/>
      <protection/>
    </xf>
    <xf numFmtId="49" fontId="2" fillId="25" borderId="24" xfId="0" applyNumberFormat="1" applyFont="1" applyFill="1" applyBorder="1" applyAlignment="1" applyProtection="1">
      <alignment/>
      <protection/>
    </xf>
    <xf numFmtId="49" fontId="2" fillId="25" borderId="23" xfId="0" applyNumberFormat="1" applyFont="1" applyFill="1" applyBorder="1" applyAlignment="1" applyProtection="1">
      <alignment/>
      <protection/>
    </xf>
    <xf numFmtId="49" fontId="2" fillId="25" borderId="25"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horizontal="left"/>
      <protection/>
    </xf>
    <xf numFmtId="0" fontId="3"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2" fillId="22" borderId="0" xfId="0" applyFont="1" applyFill="1" applyBorder="1" applyAlignment="1" applyProtection="1">
      <alignment horizontal="right" vertical="center" shrinkToFit="1"/>
      <protection/>
    </xf>
    <xf numFmtId="49" fontId="2" fillId="25" borderId="26" xfId="0" applyNumberFormat="1" applyFont="1" applyFill="1" applyBorder="1" applyAlignment="1" applyProtection="1">
      <alignment/>
      <protection/>
    </xf>
    <xf numFmtId="49" fontId="2" fillId="25" borderId="0" xfId="0" applyNumberFormat="1" applyFont="1" applyFill="1" applyBorder="1" applyAlignment="1" applyProtection="1">
      <alignment/>
      <protection/>
    </xf>
    <xf numFmtId="49" fontId="2" fillId="25" borderId="27" xfId="0" applyNumberFormat="1" applyFont="1" applyFill="1" applyBorder="1" applyAlignment="1" applyProtection="1">
      <alignment/>
      <protection/>
    </xf>
    <xf numFmtId="0" fontId="3" fillId="0" borderId="0" xfId="0" applyFont="1" applyFill="1" applyBorder="1" applyAlignment="1" applyProtection="1">
      <alignment/>
      <protection/>
    </xf>
    <xf numFmtId="3" fontId="3"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0" fontId="5" fillId="0" borderId="0" xfId="0" applyFont="1" applyFill="1" applyAlignment="1" applyProtection="1">
      <alignment vertical="center"/>
      <protection/>
    </xf>
    <xf numFmtId="0" fontId="3" fillId="0" borderId="0" xfId="0" applyFont="1" applyFill="1" applyAlignment="1" applyProtection="1">
      <alignment/>
      <protection/>
    </xf>
    <xf numFmtId="0" fontId="3" fillId="0" borderId="0" xfId="0" applyFont="1" applyFill="1" applyBorder="1" applyAlignment="1" applyProtection="1">
      <alignment horizontal="left" vertical="center"/>
      <protection/>
    </xf>
    <xf numFmtId="49" fontId="2" fillId="22" borderId="0" xfId="0" applyNumberFormat="1"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horizontal="right"/>
      <protection/>
    </xf>
    <xf numFmtId="0" fontId="3" fillId="0" borderId="0" xfId="0" applyFont="1" applyFill="1" applyAlignment="1" applyProtection="1">
      <alignment horizontal="left" vertical="center"/>
      <protection/>
    </xf>
    <xf numFmtId="0" fontId="3" fillId="0" borderId="0" xfId="0" applyFont="1" applyFill="1" applyBorder="1" applyAlignment="1" applyProtection="1">
      <alignment/>
      <protection/>
    </xf>
    <xf numFmtId="49" fontId="2" fillId="4" borderId="12" xfId="0" applyNumberFormat="1"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right"/>
      <protection/>
    </xf>
    <xf numFmtId="0" fontId="5" fillId="0" borderId="0" xfId="0" applyFont="1" applyFill="1" applyBorder="1" applyAlignment="1" applyProtection="1">
      <alignment vertical="center"/>
      <protection/>
    </xf>
    <xf numFmtId="0" fontId="2" fillId="0" borderId="0" xfId="0" applyFont="1" applyFill="1" applyBorder="1" applyAlignment="1" applyProtection="1">
      <alignment horizontal="left"/>
      <protection/>
    </xf>
    <xf numFmtId="167" fontId="3" fillId="0" borderId="0" xfId="42" applyNumberFormat="1" applyFont="1" applyFill="1" applyBorder="1" applyAlignment="1" applyProtection="1">
      <alignment vertical="center"/>
      <protection/>
    </xf>
    <xf numFmtId="0" fontId="3" fillId="0" borderId="0" xfId="0" applyFont="1" applyFill="1" applyBorder="1" applyAlignment="1" applyProtection="1">
      <alignment horizontal="left"/>
      <protection/>
    </xf>
    <xf numFmtId="0" fontId="2" fillId="22" borderId="28" xfId="0" applyFont="1" applyFill="1" applyBorder="1" applyAlignment="1" applyProtection="1">
      <alignment horizontal="right" vertical="center" shrinkToFit="1"/>
      <protection/>
    </xf>
    <xf numFmtId="0" fontId="2" fillId="22" borderId="29" xfId="0" applyFont="1" applyFill="1" applyBorder="1" applyAlignment="1" applyProtection="1">
      <alignment horizontal="right" vertical="center" shrinkToFit="1"/>
      <protection/>
    </xf>
    <xf numFmtId="49" fontId="2" fillId="4" borderId="14" xfId="0" applyNumberFormat="1" applyFont="1" applyFill="1" applyBorder="1" applyAlignment="1" applyProtection="1">
      <alignment horizontal="center" vertical="center"/>
      <protection/>
    </xf>
    <xf numFmtId="0" fontId="2" fillId="4" borderId="14" xfId="0" applyFont="1" applyFill="1" applyBorder="1" applyAlignment="1" applyProtection="1">
      <alignment horizontal="center" vertical="center"/>
      <protection/>
    </xf>
    <xf numFmtId="3" fontId="3" fillId="0" borderId="0" xfId="0" applyNumberFormat="1" applyFont="1" applyFill="1" applyBorder="1" applyAlignment="1" applyProtection="1">
      <alignment/>
      <protection/>
    </xf>
    <xf numFmtId="0" fontId="4" fillId="0" borderId="26" xfId="0" applyFont="1" applyFill="1" applyBorder="1" applyAlignment="1" applyProtection="1">
      <alignment textRotation="255"/>
      <protection/>
    </xf>
    <xf numFmtId="0" fontId="2" fillId="0" borderId="0" xfId="0" applyFont="1" applyFill="1" applyBorder="1" applyAlignment="1" applyProtection="1">
      <alignment horizontal="right" shrinkToFit="1"/>
      <protection/>
    </xf>
    <xf numFmtId="0" fontId="3" fillId="0" borderId="0" xfId="0" applyFont="1" applyFill="1" applyBorder="1" applyAlignment="1" applyProtection="1">
      <alignment horizontal="center"/>
      <protection/>
    </xf>
    <xf numFmtId="0" fontId="2"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left" wrapText="1"/>
      <protection/>
    </xf>
    <xf numFmtId="0" fontId="0" fillId="0" borderId="27" xfId="0" applyFont="1" applyBorder="1" applyAlignment="1" applyProtection="1">
      <alignment horizontal="left" wrapText="1"/>
      <protection/>
    </xf>
    <xf numFmtId="0" fontId="0" fillId="0" borderId="0" xfId="0" applyFont="1" applyFill="1" applyBorder="1" applyAlignment="1" applyProtection="1">
      <alignment horizontal="left" wrapText="1"/>
      <protection/>
    </xf>
    <xf numFmtId="0" fontId="2" fillId="0" borderId="24" xfId="0" applyFont="1" applyBorder="1" applyAlignment="1" applyProtection="1">
      <alignment horizontal="center" vertical="center"/>
      <protection/>
    </xf>
    <xf numFmtId="0" fontId="2" fillId="0" borderId="30" xfId="0" applyFont="1" applyBorder="1" applyAlignment="1" applyProtection="1">
      <alignment horizontal="right" vertical="center"/>
      <protection/>
    </xf>
    <xf numFmtId="0" fontId="2" fillId="0" borderId="30"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3" fillId="26" borderId="0" xfId="0" applyFont="1" applyFill="1" applyAlignment="1" applyProtection="1">
      <alignment vertical="center"/>
      <protection/>
    </xf>
    <xf numFmtId="0" fontId="2" fillId="0" borderId="3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3" fillId="0" borderId="0" xfId="0" applyFont="1" applyFill="1" applyAlignment="1" applyProtection="1">
      <alignment vertical="center"/>
      <protection/>
    </xf>
    <xf numFmtId="0" fontId="3" fillId="24" borderId="36" xfId="0" applyFont="1" applyFill="1" applyBorder="1" applyAlignment="1" applyProtection="1">
      <alignment horizontal="center" vertical="center"/>
      <protection/>
    </xf>
    <xf numFmtId="166" fontId="6" fillId="24" borderId="10" xfId="0" applyNumberFormat="1" applyFont="1" applyFill="1" applyBorder="1" applyAlignment="1" applyProtection="1">
      <alignment horizontal="center" vertical="center"/>
      <protection/>
    </xf>
    <xf numFmtId="44" fontId="6" fillId="24" borderId="37" xfId="0" applyNumberFormat="1" applyFont="1" applyFill="1" applyBorder="1" applyAlignment="1" applyProtection="1">
      <alignment horizontal="center" vertical="center"/>
      <protection/>
    </xf>
    <xf numFmtId="0" fontId="7" fillId="24" borderId="10" xfId="0" applyFont="1" applyFill="1" applyBorder="1" applyAlignment="1" applyProtection="1">
      <alignment horizontal="center" vertical="center"/>
      <protection/>
    </xf>
    <xf numFmtId="0" fontId="7" fillId="24" borderId="38"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166" fontId="3" fillId="0" borderId="0" xfId="0" applyNumberFormat="1" applyFont="1" applyFill="1" applyAlignment="1" applyProtection="1">
      <alignment horizontal="center" vertical="center"/>
      <protection/>
    </xf>
    <xf numFmtId="44" fontId="3"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left" vertical="center"/>
      <protection/>
    </xf>
    <xf numFmtId="1" fontId="3" fillId="0" borderId="39" xfId="0" applyNumberFormat="1" applyFont="1" applyBorder="1" applyAlignment="1" applyProtection="1">
      <alignment horizontal="center" vertical="center"/>
      <protection/>
    </xf>
    <xf numFmtId="166" fontId="6" fillId="0" borderId="12" xfId="0" applyNumberFormat="1" applyFont="1" applyBorder="1" applyAlignment="1" applyProtection="1">
      <alignment horizontal="center" vertical="center"/>
      <protection/>
    </xf>
    <xf numFmtId="44" fontId="6" fillId="0" borderId="19" xfId="0" applyNumberFormat="1" applyFont="1" applyBorder="1" applyAlignment="1" applyProtection="1">
      <alignment horizontal="center" vertical="center"/>
      <protection/>
    </xf>
    <xf numFmtId="0" fontId="7" fillId="25" borderId="12" xfId="0" applyFont="1" applyFill="1" applyBorder="1" applyAlignment="1" applyProtection="1">
      <alignment horizontal="center" vertical="center"/>
      <protection/>
    </xf>
    <xf numFmtId="0" fontId="7" fillId="0" borderId="40" xfId="0" applyNumberFormat="1" applyFont="1" applyBorder="1" applyAlignment="1" applyProtection="1">
      <alignment horizontal="center" vertical="center"/>
      <protection/>
    </xf>
    <xf numFmtId="8" fontId="3" fillId="0" borderId="0" xfId="0" applyNumberFormat="1" applyFont="1" applyFill="1" applyBorder="1" applyAlignment="1" applyProtection="1">
      <alignment vertical="center"/>
      <protection/>
    </xf>
    <xf numFmtId="0" fontId="3" fillId="26" borderId="0" xfId="0" applyFont="1" applyFill="1" applyAlignment="1" applyProtection="1">
      <alignment/>
      <protection/>
    </xf>
    <xf numFmtId="1" fontId="3" fillId="24" borderId="39" xfId="0" applyNumberFormat="1" applyFont="1" applyFill="1" applyBorder="1" applyAlignment="1" applyProtection="1">
      <alignment horizontal="center" vertical="center"/>
      <protection/>
    </xf>
    <xf numFmtId="166" fontId="6" fillId="24" borderId="12" xfId="0" applyNumberFormat="1" applyFont="1" applyFill="1" applyBorder="1" applyAlignment="1" applyProtection="1">
      <alignment horizontal="center" vertical="center"/>
      <protection/>
    </xf>
    <xf numFmtId="44" fontId="6" fillId="24" borderId="19" xfId="0" applyNumberFormat="1" applyFont="1" applyFill="1" applyBorder="1" applyAlignment="1" applyProtection="1">
      <alignment horizontal="center" vertical="center"/>
      <protection/>
    </xf>
    <xf numFmtId="0" fontId="7" fillId="24" borderId="12" xfId="0" applyFont="1" applyFill="1" applyBorder="1" applyAlignment="1" applyProtection="1">
      <alignment horizontal="center" vertical="center"/>
      <protection/>
    </xf>
    <xf numFmtId="0" fontId="7" fillId="24" borderId="4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5" fillId="0" borderId="0" xfId="0" applyFont="1" applyFill="1" applyAlignment="1" applyProtection="1">
      <alignment/>
      <protection/>
    </xf>
    <xf numFmtId="1" fontId="9" fillId="0" borderId="26" xfId="0" applyNumberFormat="1" applyFont="1" applyBorder="1" applyAlignment="1" applyProtection="1">
      <alignment horizontal="center" vertical="center"/>
      <protection/>
    </xf>
    <xf numFmtId="0" fontId="9"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1" fontId="9" fillId="0" borderId="0" xfId="0" applyNumberFormat="1" applyFont="1" applyBorder="1" applyAlignment="1" applyProtection="1">
      <alignment horizontal="center" vertical="center"/>
      <protection/>
    </xf>
    <xf numFmtId="166" fontId="8"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3" fontId="9" fillId="0" borderId="0" xfId="0" applyNumberFormat="1" applyFont="1" applyBorder="1" applyAlignment="1" applyProtection="1">
      <alignment horizontal="center" vertical="center"/>
      <protection/>
    </xf>
    <xf numFmtId="166" fontId="9" fillId="0" borderId="0" xfId="0" applyNumberFormat="1" applyFont="1" applyBorder="1" applyAlignment="1" applyProtection="1">
      <alignment horizontal="center" vertical="center"/>
      <protection/>
    </xf>
    <xf numFmtId="0" fontId="8" fillId="25" borderId="0" xfId="0" applyFont="1" applyFill="1" applyBorder="1" applyAlignment="1" applyProtection="1">
      <alignment horizontal="center" vertical="center"/>
      <protection/>
    </xf>
    <xf numFmtId="0" fontId="8" fillId="0" borderId="27" xfId="0" applyNumberFormat="1" applyFont="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3" fontId="9" fillId="0" borderId="0" xfId="0" applyNumberFormat="1" applyFont="1" applyFill="1" applyBorder="1" applyAlignment="1" applyProtection="1">
      <alignment vertical="center"/>
      <protection/>
    </xf>
    <xf numFmtId="166" fontId="9" fillId="0" borderId="0" xfId="0" applyNumberFormat="1" applyFont="1" applyFill="1" applyAlignment="1" applyProtection="1">
      <alignment horizontal="center" vertical="center"/>
      <protection/>
    </xf>
    <xf numFmtId="44" fontId="9" fillId="0" borderId="0" xfId="0" applyNumberFormat="1" applyFont="1" applyFill="1" applyBorder="1" applyAlignment="1" applyProtection="1">
      <alignment horizontal="center" vertical="center"/>
      <protection/>
    </xf>
    <xf numFmtId="3" fontId="9" fillId="0" borderId="0" xfId="0" applyNumberFormat="1" applyFont="1" applyFill="1" applyBorder="1" applyAlignment="1" applyProtection="1">
      <alignment horizontal="left" vertical="center"/>
      <protection/>
    </xf>
    <xf numFmtId="2" fontId="9"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 fillId="22" borderId="41" xfId="0" applyFont="1" applyFill="1" applyBorder="1" applyAlignment="1" applyProtection="1">
      <alignment/>
      <protection/>
    </xf>
    <xf numFmtId="0" fontId="3" fillId="22" borderId="42"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66" fontId="0" fillId="0" borderId="0" xfId="0" applyNumberFormat="1" applyFont="1" applyFill="1" applyBorder="1" applyAlignment="1" applyProtection="1">
      <alignment vertical="center"/>
      <protection/>
    </xf>
    <xf numFmtId="166" fontId="12" fillId="0" borderId="0" xfId="0" applyNumberFormat="1" applyFont="1" applyFill="1" applyBorder="1" applyAlignment="1" applyProtection="1">
      <alignment vertical="center"/>
      <protection/>
    </xf>
    <xf numFmtId="0" fontId="2" fillId="22" borderId="23" xfId="0" applyFont="1" applyFill="1" applyBorder="1" applyAlignment="1" applyProtection="1">
      <alignment horizontal="right" shrinkToFit="1"/>
      <protection/>
    </xf>
    <xf numFmtId="49" fontId="2" fillId="22" borderId="23" xfId="0" applyNumberFormat="1" applyFont="1" applyFill="1" applyBorder="1" applyAlignment="1" applyProtection="1">
      <alignment/>
      <protection/>
    </xf>
    <xf numFmtId="49" fontId="2" fillId="22" borderId="0" xfId="0" applyNumberFormat="1" applyFont="1" applyFill="1" applyBorder="1" applyAlignment="1" applyProtection="1">
      <alignment/>
      <protection/>
    </xf>
    <xf numFmtId="0" fontId="2" fillId="22" borderId="0" xfId="0" applyFont="1" applyFill="1" applyBorder="1" applyAlignment="1" applyProtection="1">
      <alignment horizontal="right"/>
      <protection/>
    </xf>
    <xf numFmtId="0" fontId="2" fillId="22" borderId="0" xfId="0" applyFont="1" applyFill="1" applyBorder="1" applyAlignment="1" applyProtection="1">
      <alignment/>
      <protection/>
    </xf>
    <xf numFmtId="0" fontId="2" fillId="22" borderId="29" xfId="0" applyFont="1" applyFill="1" applyBorder="1" applyAlignment="1" applyProtection="1">
      <alignment horizontal="right"/>
      <protection/>
    </xf>
    <xf numFmtId="0" fontId="2" fillId="0" borderId="31"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3" fillId="0" borderId="39" xfId="0" applyFont="1" applyBorder="1" applyAlignment="1" applyProtection="1">
      <alignment horizontal="center" vertical="center"/>
      <protection/>
    </xf>
    <xf numFmtId="0" fontId="3" fillId="24" borderId="39"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 fontId="3" fillId="24" borderId="43" xfId="0" applyNumberFormat="1" applyFont="1" applyFill="1" applyBorder="1" applyAlignment="1" applyProtection="1">
      <alignment horizontal="center" vertical="center"/>
      <protection/>
    </xf>
    <xf numFmtId="1" fontId="3" fillId="0" borderId="44" xfId="0" applyNumberFormat="1" applyFont="1" applyFill="1" applyBorder="1" applyAlignment="1" applyProtection="1">
      <alignment horizontal="center" vertical="center"/>
      <protection/>
    </xf>
    <xf numFmtId="166" fontId="6" fillId="0" borderId="14" xfId="0" applyNumberFormat="1" applyFont="1" applyFill="1" applyBorder="1" applyAlignment="1" applyProtection="1">
      <alignment horizontal="center" vertical="center"/>
      <protection/>
    </xf>
    <xf numFmtId="44" fontId="6" fillId="0" borderId="34"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3" fillId="0" borderId="0" xfId="0" applyFont="1" applyFill="1" applyBorder="1" applyAlignment="1" applyProtection="1">
      <alignment wrapTex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1" fontId="3" fillId="0" borderId="39" xfId="0" applyNumberFormat="1" applyFont="1" applyFill="1" applyBorder="1" applyAlignment="1" applyProtection="1">
      <alignment horizontal="center" vertical="center"/>
      <protection/>
    </xf>
    <xf numFmtId="166" fontId="6" fillId="0" borderId="12" xfId="0" applyNumberFormat="1" applyFont="1" applyFill="1" applyBorder="1" applyAlignment="1" applyProtection="1">
      <alignment horizontal="center" vertical="center"/>
      <protection/>
    </xf>
    <xf numFmtId="44" fontId="6" fillId="0" borderId="19" xfId="0" applyNumberFormat="1"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protection/>
    </xf>
    <xf numFmtId="1" fontId="3" fillId="0" borderId="44" xfId="0" applyNumberFormat="1" applyFont="1" applyBorder="1" applyAlignment="1" applyProtection="1">
      <alignment horizontal="center" vertical="center"/>
      <protection/>
    </xf>
    <xf numFmtId="0" fontId="2" fillId="25" borderId="45" xfId="0" applyFont="1" applyFill="1" applyBorder="1" applyAlignment="1" applyProtection="1">
      <alignment horizontal="center"/>
      <protection locked="0"/>
    </xf>
    <xf numFmtId="0" fontId="2" fillId="25" borderId="46" xfId="0" applyFon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 fillId="25" borderId="12" xfId="0" applyFont="1" applyFill="1" applyBorder="1" applyAlignment="1" applyProtection="1">
      <alignment horizontal="center"/>
      <protection locked="0"/>
    </xf>
    <xf numFmtId="0" fontId="2" fillId="25" borderId="14" xfId="0" applyFont="1" applyFill="1" applyBorder="1" applyAlignment="1" applyProtection="1">
      <alignment horizontal="center"/>
      <protection locked="0"/>
    </xf>
    <xf numFmtId="0" fontId="17" fillId="25" borderId="47" xfId="0" applyFont="1" applyFill="1" applyBorder="1" applyAlignment="1" applyProtection="1">
      <alignment horizontal="center"/>
      <protection locked="0"/>
    </xf>
    <xf numFmtId="0" fontId="17" fillId="25" borderId="48" xfId="0" applyFont="1" applyFill="1" applyBorder="1" applyAlignment="1" applyProtection="1">
      <alignment horizontal="center"/>
      <protection locked="0"/>
    </xf>
    <xf numFmtId="0" fontId="0" fillId="0" borderId="49" xfId="0" applyFill="1" applyBorder="1" applyAlignment="1" applyProtection="1">
      <alignment horizontal="center"/>
      <protection/>
    </xf>
    <xf numFmtId="0" fontId="0" fillId="0" borderId="50" xfId="0" applyFill="1" applyBorder="1" applyAlignment="1" applyProtection="1">
      <alignment horizontal="center"/>
      <protection/>
    </xf>
    <xf numFmtId="166" fontId="0" fillId="0" borderId="0" xfId="0" applyNumberFormat="1" applyFont="1" applyFill="1" applyBorder="1" applyAlignment="1" applyProtection="1">
      <alignment vertical="center"/>
      <protection/>
    </xf>
    <xf numFmtId="0" fontId="19" fillId="0" borderId="0" xfId="0" applyFont="1" applyAlignment="1">
      <alignment/>
    </xf>
    <xf numFmtId="0" fontId="6" fillId="25" borderId="20" xfId="0" applyFont="1" applyFill="1" applyBorder="1" applyAlignment="1" applyProtection="1">
      <alignment horizontal="center" vertical="center"/>
      <protection locked="0"/>
    </xf>
    <xf numFmtId="38" fontId="0" fillId="0" borderId="0" xfId="0" applyNumberFormat="1" applyFill="1" applyAlignment="1" applyProtection="1">
      <alignment horizontal="center"/>
      <protection/>
    </xf>
    <xf numFmtId="0" fontId="21" fillId="22" borderId="51" xfId="0" applyNumberFormat="1" applyFont="1" applyFill="1" applyBorder="1" applyAlignment="1" applyProtection="1">
      <alignment horizontal="left" vertical="center"/>
      <protection locked="0"/>
    </xf>
    <xf numFmtId="0" fontId="22" fillId="25" borderId="12" xfId="0" applyFont="1" applyFill="1" applyBorder="1" applyAlignment="1" applyProtection="1">
      <alignment horizontal="center" vertical="center"/>
      <protection/>
    </xf>
    <xf numFmtId="0" fontId="22" fillId="0" borderId="40" xfId="0" applyNumberFormat="1" applyFont="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35" xfId="0" applyNumberFormat="1" applyFont="1" applyFill="1" applyBorder="1" applyAlignment="1" applyProtection="1">
      <alignment horizontal="center" vertical="center"/>
      <protection/>
    </xf>
    <xf numFmtId="0" fontId="23" fillId="27" borderId="24" xfId="0" applyFont="1" applyFill="1" applyBorder="1" applyAlignment="1" applyProtection="1">
      <alignment horizontal="right" shrinkToFit="1"/>
      <protection/>
    </xf>
    <xf numFmtId="0" fontId="23" fillId="27" borderId="26" xfId="0" applyFont="1" applyFill="1" applyBorder="1" applyAlignment="1" applyProtection="1">
      <alignment horizontal="right" vertical="center" shrinkToFit="1"/>
      <protection/>
    </xf>
    <xf numFmtId="0" fontId="23" fillId="27" borderId="28" xfId="0" applyFont="1" applyFill="1" applyBorder="1" applyAlignment="1" applyProtection="1">
      <alignment horizontal="right" vertical="center" shrinkToFit="1"/>
      <protection/>
    </xf>
    <xf numFmtId="0" fontId="23" fillId="27" borderId="24" xfId="0" applyFont="1" applyFill="1" applyBorder="1" applyAlignment="1" applyProtection="1">
      <alignment horizontal="right" vertical="center" shrinkToFit="1"/>
      <protection/>
    </xf>
    <xf numFmtId="49" fontId="23" fillId="27" borderId="26" xfId="0" applyNumberFormat="1" applyFont="1" applyFill="1" applyBorder="1" applyAlignment="1" applyProtection="1">
      <alignment horizontal="right" vertical="center" shrinkToFit="1"/>
      <protection/>
    </xf>
    <xf numFmtId="0" fontId="23" fillId="27" borderId="26" xfId="0" applyFont="1" applyFill="1" applyBorder="1" applyAlignment="1" applyProtection="1">
      <alignment horizontal="right"/>
      <protection/>
    </xf>
    <xf numFmtId="0" fontId="23" fillId="27" borderId="0" xfId="0" applyFont="1" applyFill="1" applyBorder="1" applyAlignment="1" applyProtection="1">
      <alignment horizontal="right"/>
      <protection/>
    </xf>
    <xf numFmtId="0" fontId="23" fillId="27" borderId="29" xfId="0" applyFont="1" applyFill="1" applyBorder="1" applyAlignment="1" applyProtection="1">
      <alignment horizontal="right"/>
      <protection/>
    </xf>
    <xf numFmtId="49" fontId="2" fillId="27" borderId="25" xfId="0" applyNumberFormat="1" applyFont="1" applyFill="1" applyBorder="1" applyAlignment="1" applyProtection="1">
      <alignment/>
      <protection/>
    </xf>
    <xf numFmtId="49" fontId="2" fillId="27" borderId="27" xfId="0" applyNumberFormat="1" applyFont="1" applyFill="1" applyBorder="1" applyAlignment="1" applyProtection="1">
      <alignment/>
      <protection/>
    </xf>
    <xf numFmtId="49" fontId="2" fillId="27" borderId="52" xfId="0" applyNumberFormat="1" applyFont="1" applyFill="1" applyBorder="1" applyAlignment="1" applyProtection="1">
      <alignment/>
      <protection/>
    </xf>
    <xf numFmtId="49" fontId="23" fillId="27" borderId="0" xfId="0" applyNumberFormat="1" applyFont="1" applyFill="1" applyBorder="1" applyAlignment="1" applyProtection="1">
      <alignment horizontal="center" vertical="center" shrinkToFit="1"/>
      <protection/>
    </xf>
    <xf numFmtId="14" fontId="23" fillId="27" borderId="53" xfId="0" applyNumberFormat="1" applyFont="1" applyFill="1" applyBorder="1" applyAlignment="1" applyProtection="1">
      <alignment horizontal="center"/>
      <protection locked="0"/>
    </xf>
    <xf numFmtId="166" fontId="23" fillId="27" borderId="47" xfId="0" applyNumberFormat="1" applyFont="1" applyFill="1" applyBorder="1" applyAlignment="1" applyProtection="1">
      <alignment horizontal="center"/>
      <protection locked="0"/>
    </xf>
    <xf numFmtId="166" fontId="23" fillId="27" borderId="12" xfId="0" applyNumberFormat="1" applyFont="1" applyFill="1" applyBorder="1" applyAlignment="1" applyProtection="1">
      <alignment horizontal="center"/>
      <protection locked="0"/>
    </xf>
    <xf numFmtId="166" fontId="23" fillId="27" borderId="45" xfId="0" applyNumberFormat="1" applyFont="1" applyFill="1" applyBorder="1" applyAlignment="1" applyProtection="1">
      <alignment horizontal="center"/>
      <protection locked="0"/>
    </xf>
    <xf numFmtId="0" fontId="25" fillId="27" borderId="47" xfId="0" applyFont="1" applyFill="1" applyBorder="1" applyAlignment="1" applyProtection="1">
      <alignment horizontal="center"/>
      <protection locked="0"/>
    </xf>
    <xf numFmtId="8" fontId="4" fillId="25" borderId="0" xfId="0" applyNumberFormat="1" applyFont="1" applyFill="1" applyBorder="1" applyAlignment="1" applyProtection="1">
      <alignment horizontal="right"/>
      <protection locked="0"/>
    </xf>
    <xf numFmtId="0" fontId="4" fillId="25" borderId="0" xfId="0" applyFont="1" applyFill="1" applyBorder="1" applyAlignment="1" applyProtection="1">
      <alignment/>
      <protection/>
    </xf>
    <xf numFmtId="164" fontId="4" fillId="25" borderId="29" xfId="0" applyNumberFormat="1" applyFont="1" applyFill="1" applyBorder="1" applyAlignment="1" applyProtection="1">
      <alignment horizontal="right"/>
      <protection locked="0"/>
    </xf>
    <xf numFmtId="0" fontId="4" fillId="25" borderId="29" xfId="0" applyFont="1" applyFill="1" applyBorder="1" applyAlignment="1" applyProtection="1">
      <alignment/>
      <protection/>
    </xf>
    <xf numFmtId="0" fontId="27" fillId="25" borderId="23" xfId="0" applyFont="1" applyFill="1" applyBorder="1" applyAlignment="1" applyProtection="1">
      <alignment horizontal="left" vertical="center" readingOrder="1"/>
      <protection/>
    </xf>
    <xf numFmtId="0" fontId="3" fillId="20" borderId="36" xfId="0" applyFont="1" applyFill="1" applyBorder="1" applyAlignment="1" applyProtection="1">
      <alignment horizontal="center" vertical="center"/>
      <protection/>
    </xf>
    <xf numFmtId="0" fontId="6" fillId="20" borderId="10" xfId="0" applyFont="1" applyFill="1" applyBorder="1" applyAlignment="1" applyProtection="1">
      <alignment horizontal="center" vertical="center"/>
      <protection locked="0"/>
    </xf>
    <xf numFmtId="0" fontId="6" fillId="20" borderId="16" xfId="0" applyFont="1" applyFill="1" applyBorder="1" applyAlignment="1" applyProtection="1">
      <alignment horizontal="center" vertical="center"/>
      <protection locked="0"/>
    </xf>
    <xf numFmtId="1" fontId="6" fillId="20" borderId="10" xfId="0" applyNumberFormat="1" applyFont="1" applyFill="1" applyBorder="1" applyAlignment="1" applyProtection="1">
      <alignment horizontal="center" vertical="center"/>
      <protection locked="0"/>
    </xf>
    <xf numFmtId="166" fontId="6" fillId="20" borderId="10" xfId="0" applyNumberFormat="1" applyFont="1" applyFill="1" applyBorder="1" applyAlignment="1" applyProtection="1">
      <alignment horizontal="center" vertical="center"/>
      <protection locked="0"/>
    </xf>
    <xf numFmtId="3" fontId="6" fillId="20" borderId="10" xfId="0" applyNumberFormat="1" applyFont="1" applyFill="1" applyBorder="1" applyAlignment="1" applyProtection="1">
      <alignment horizontal="center" vertical="center"/>
      <protection locked="0"/>
    </xf>
    <xf numFmtId="166" fontId="6" fillId="20" borderId="10" xfId="0" applyNumberFormat="1" applyFont="1" applyFill="1" applyBorder="1" applyAlignment="1" applyProtection="1">
      <alignment horizontal="center" vertical="center"/>
      <protection/>
    </xf>
    <xf numFmtId="44" fontId="6" fillId="20" borderId="37" xfId="0" applyNumberFormat="1" applyFont="1" applyFill="1" applyBorder="1" applyAlignment="1" applyProtection="1">
      <alignment horizontal="center" vertical="center"/>
      <protection/>
    </xf>
    <xf numFmtId="0" fontId="22" fillId="20" borderId="10" xfId="0" applyFont="1" applyFill="1" applyBorder="1" applyAlignment="1" applyProtection="1">
      <alignment horizontal="center" vertical="center"/>
      <protection/>
    </xf>
    <xf numFmtId="0" fontId="22" fillId="20" borderId="38" xfId="0" applyNumberFormat="1" applyFont="1" applyFill="1" applyBorder="1" applyAlignment="1" applyProtection="1">
      <alignment horizontal="center" vertical="center"/>
      <protection/>
    </xf>
    <xf numFmtId="0" fontId="2" fillId="25" borderId="42" xfId="0" applyFont="1" applyFill="1" applyBorder="1" applyAlignment="1" applyProtection="1">
      <alignment/>
      <protection/>
    </xf>
    <xf numFmtId="0" fontId="2" fillId="25" borderId="41" xfId="0" applyFont="1" applyFill="1" applyBorder="1" applyAlignment="1" applyProtection="1">
      <alignment horizontal="center"/>
      <protection/>
    </xf>
    <xf numFmtId="0" fontId="2" fillId="25" borderId="54" xfId="0" applyFont="1" applyFill="1" applyBorder="1" applyAlignment="1" applyProtection="1">
      <alignment/>
      <protection/>
    </xf>
    <xf numFmtId="49" fontId="2" fillId="25" borderId="12" xfId="0" applyNumberFormat="1" applyFont="1" applyFill="1" applyBorder="1" applyAlignment="1" applyProtection="1">
      <alignment horizontal="center" vertical="center"/>
      <protection/>
    </xf>
    <xf numFmtId="49" fontId="2" fillId="25" borderId="12" xfId="0" applyNumberFormat="1" applyFont="1" applyFill="1" applyBorder="1" applyAlignment="1" applyProtection="1">
      <alignment horizontal="center" vertical="center"/>
      <protection locked="0"/>
    </xf>
    <xf numFmtId="0" fontId="2" fillId="25" borderId="12" xfId="0" applyFont="1" applyFill="1" applyBorder="1" applyAlignment="1" applyProtection="1">
      <alignment horizontal="center" vertical="center"/>
      <protection/>
    </xf>
    <xf numFmtId="165" fontId="2" fillId="25" borderId="13" xfId="0" applyNumberFormat="1" applyFont="1" applyFill="1" applyBorder="1" applyAlignment="1" applyProtection="1">
      <alignment horizontal="center"/>
      <protection locked="0"/>
    </xf>
    <xf numFmtId="0" fontId="2" fillId="25" borderId="13" xfId="0" applyFont="1" applyFill="1" applyBorder="1" applyAlignment="1" applyProtection="1">
      <alignment/>
      <protection locked="0"/>
    </xf>
    <xf numFmtId="49" fontId="2" fillId="25" borderId="14" xfId="0" applyNumberFormat="1" applyFont="1" applyFill="1" applyBorder="1" applyAlignment="1" applyProtection="1">
      <alignment horizontal="center" vertical="center"/>
      <protection/>
    </xf>
    <xf numFmtId="0" fontId="2" fillId="25" borderId="14" xfId="0" applyFont="1" applyFill="1" applyBorder="1" applyAlignment="1" applyProtection="1">
      <alignment horizontal="center" vertical="center"/>
      <protection locked="0"/>
    </xf>
    <xf numFmtId="0" fontId="2" fillId="25" borderId="14" xfId="0" applyFont="1" applyFill="1" applyBorder="1" applyAlignment="1" applyProtection="1">
      <alignment horizontal="center" vertical="center"/>
      <protection/>
    </xf>
    <xf numFmtId="0" fontId="2" fillId="25" borderId="15" xfId="0" applyFont="1" applyFill="1" applyBorder="1" applyAlignment="1" applyProtection="1">
      <alignment horizontal="center"/>
      <protection locked="0"/>
    </xf>
    <xf numFmtId="1" fontId="3" fillId="20" borderId="39" xfId="0" applyNumberFormat="1" applyFont="1" applyFill="1" applyBorder="1" applyAlignment="1" applyProtection="1">
      <alignment horizontal="center" vertical="center"/>
      <protection/>
    </xf>
    <xf numFmtId="0" fontId="6" fillId="20" borderId="12" xfId="0" applyFont="1" applyFill="1" applyBorder="1" applyAlignment="1" applyProtection="1">
      <alignment horizontal="center" vertical="center"/>
      <protection locked="0"/>
    </xf>
    <xf numFmtId="0" fontId="6" fillId="20" borderId="17" xfId="0" applyFont="1" applyFill="1" applyBorder="1" applyAlignment="1" applyProtection="1">
      <alignment horizontal="center" vertical="center"/>
      <protection locked="0"/>
    </xf>
    <xf numFmtId="0" fontId="6" fillId="20" borderId="18" xfId="0" applyFont="1" applyFill="1" applyBorder="1" applyAlignment="1" applyProtection="1">
      <alignment horizontal="center" vertical="center"/>
      <protection locked="0"/>
    </xf>
    <xf numFmtId="166" fontId="6" fillId="20" borderId="12" xfId="0" applyNumberFormat="1" applyFont="1" applyFill="1" applyBorder="1" applyAlignment="1" applyProtection="1">
      <alignment horizontal="center" vertical="center"/>
      <protection locked="0"/>
    </xf>
    <xf numFmtId="3" fontId="6" fillId="20" borderId="12" xfId="0" applyNumberFormat="1" applyFont="1" applyFill="1" applyBorder="1" applyAlignment="1" applyProtection="1">
      <alignment horizontal="center" vertical="center"/>
      <protection locked="0"/>
    </xf>
    <xf numFmtId="166" fontId="6" fillId="20" borderId="12" xfId="0" applyNumberFormat="1" applyFont="1" applyFill="1" applyBorder="1" applyAlignment="1" applyProtection="1">
      <alignment horizontal="center" vertical="center"/>
      <protection/>
    </xf>
    <xf numFmtId="44" fontId="6" fillId="20" borderId="19" xfId="0" applyNumberFormat="1" applyFont="1" applyFill="1" applyBorder="1" applyAlignment="1" applyProtection="1">
      <alignment horizontal="center" vertical="center"/>
      <protection/>
    </xf>
    <xf numFmtId="0" fontId="22" fillId="20" borderId="12" xfId="0" applyFont="1" applyFill="1" applyBorder="1" applyAlignment="1" applyProtection="1">
      <alignment horizontal="center" vertical="center"/>
      <protection/>
    </xf>
    <xf numFmtId="0" fontId="22" fillId="20" borderId="40" xfId="0" applyNumberFormat="1" applyFont="1" applyFill="1" applyBorder="1" applyAlignment="1" applyProtection="1">
      <alignment horizontal="center" vertical="center"/>
      <protection/>
    </xf>
    <xf numFmtId="0" fontId="3" fillId="20" borderId="39" xfId="0" applyFont="1" applyFill="1" applyBorder="1" applyAlignment="1" applyProtection="1">
      <alignment horizontal="center" vertical="center"/>
      <protection/>
    </xf>
    <xf numFmtId="1" fontId="6" fillId="20" borderId="12" xfId="0" applyNumberFormat="1" applyFont="1" applyFill="1" applyBorder="1" applyAlignment="1" applyProtection="1">
      <alignment horizontal="center" vertical="center"/>
      <protection locked="0"/>
    </xf>
    <xf numFmtId="1" fontId="3" fillId="20" borderId="43" xfId="0" applyNumberFormat="1" applyFont="1" applyFill="1" applyBorder="1" applyAlignment="1" applyProtection="1">
      <alignment horizontal="center" vertical="center"/>
      <protection/>
    </xf>
    <xf numFmtId="0" fontId="6" fillId="20" borderId="13" xfId="0" applyFont="1" applyFill="1" applyBorder="1" applyAlignment="1" applyProtection="1">
      <alignment horizontal="center" vertical="center"/>
      <protection locked="0"/>
    </xf>
    <xf numFmtId="166" fontId="6" fillId="20" borderId="18"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right" vertical="center"/>
      <protection/>
    </xf>
    <xf numFmtId="166" fontId="29" fillId="0" borderId="0" xfId="0" applyNumberFormat="1" applyFont="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49" fontId="30" fillId="0" borderId="0" xfId="0" applyNumberFormat="1" applyFont="1" applyBorder="1" applyAlignment="1" applyProtection="1">
      <alignment horizontal="center" vertical="center"/>
      <protection/>
    </xf>
    <xf numFmtId="3" fontId="30" fillId="0" borderId="0" xfId="0" applyNumberFormat="1" applyFont="1" applyBorder="1" applyAlignment="1" applyProtection="1">
      <alignment horizontal="center" vertical="center"/>
      <protection/>
    </xf>
    <xf numFmtId="166" fontId="30" fillId="0" borderId="0" xfId="0" applyNumberFormat="1" applyFont="1" applyBorder="1" applyAlignment="1" applyProtection="1">
      <alignment horizontal="center" vertical="center"/>
      <protection/>
    </xf>
    <xf numFmtId="0" fontId="27" fillId="25" borderId="42" xfId="0" applyFont="1" applyFill="1" applyBorder="1" applyAlignment="1" applyProtection="1">
      <alignment horizontal="right" vertical="center" readingOrder="1"/>
      <protection/>
    </xf>
    <xf numFmtId="0" fontId="6" fillId="20" borderId="10" xfId="0" applyFont="1" applyFill="1" applyBorder="1" applyAlignment="1" applyProtection="1">
      <alignment horizontal="right" vertical="center"/>
      <protection locked="0"/>
    </xf>
    <xf numFmtId="0" fontId="6" fillId="25" borderId="18" xfId="0" applyFont="1" applyFill="1" applyBorder="1" applyAlignment="1" applyProtection="1">
      <alignment horizontal="right" vertical="center"/>
      <protection locked="0"/>
    </xf>
    <xf numFmtId="0" fontId="6" fillId="20" borderId="18" xfId="0" applyFont="1" applyFill="1" applyBorder="1" applyAlignment="1" applyProtection="1">
      <alignment horizontal="right" vertical="center"/>
      <protection locked="0"/>
    </xf>
    <xf numFmtId="0" fontId="27" fillId="25" borderId="0" xfId="0" applyFont="1" applyFill="1" applyBorder="1" applyAlignment="1" applyProtection="1">
      <alignment horizontal="left" vertical="center" readingOrder="1"/>
      <protection/>
    </xf>
    <xf numFmtId="0" fontId="26" fillId="25" borderId="42" xfId="0" applyFont="1" applyFill="1" applyBorder="1" applyAlignment="1" applyProtection="1">
      <alignment vertical="center" wrapText="1"/>
      <protection/>
    </xf>
    <xf numFmtId="0" fontId="26" fillId="25" borderId="54" xfId="0" applyFont="1" applyFill="1" applyBorder="1" applyAlignment="1" applyProtection="1">
      <alignment vertical="center" wrapText="1"/>
      <protection/>
    </xf>
    <xf numFmtId="0" fontId="26" fillId="27" borderId="24" xfId="0" applyFont="1" applyFill="1" applyBorder="1" applyAlignment="1" applyProtection="1">
      <alignment vertical="center" wrapText="1"/>
      <protection/>
    </xf>
    <xf numFmtId="0" fontId="27" fillId="25" borderId="55" xfId="0" applyFont="1" applyFill="1" applyBorder="1" applyAlignment="1" applyProtection="1">
      <alignment horizontal="left" vertical="center" readingOrder="1"/>
      <protection/>
    </xf>
    <xf numFmtId="0" fontId="30" fillId="25" borderId="42" xfId="0" applyFont="1" applyFill="1" applyBorder="1" applyAlignment="1" applyProtection="1">
      <alignment/>
      <protection/>
    </xf>
    <xf numFmtId="0" fontId="27" fillId="25" borderId="25" xfId="0" applyFont="1" applyFill="1" applyBorder="1" applyAlignment="1" applyProtection="1">
      <alignment horizontal="left" vertical="center" readingOrder="1"/>
      <protection/>
    </xf>
    <xf numFmtId="0" fontId="30" fillId="25" borderId="41" xfId="0" applyFont="1" applyFill="1" applyBorder="1" applyAlignment="1" applyProtection="1">
      <alignment/>
      <protection/>
    </xf>
    <xf numFmtId="49" fontId="31" fillId="0" borderId="0" xfId="0" applyNumberFormat="1" applyFont="1" applyFill="1" applyBorder="1" applyAlignment="1" applyProtection="1">
      <alignment/>
      <protection/>
    </xf>
    <xf numFmtId="0" fontId="34" fillId="22" borderId="51" xfId="0" applyNumberFormat="1" applyFont="1" applyFill="1" applyBorder="1" applyAlignment="1" applyProtection="1">
      <alignment horizontal="left" vertical="center"/>
      <protection locked="0"/>
    </xf>
    <xf numFmtId="0" fontId="31" fillId="22" borderId="23" xfId="0" applyFont="1" applyFill="1" applyBorder="1" applyAlignment="1" applyProtection="1">
      <alignment horizontal="right" shrinkToFit="1"/>
      <protection/>
    </xf>
    <xf numFmtId="0" fontId="31" fillId="22" borderId="0" xfId="0" applyFont="1" applyFill="1" applyBorder="1" applyAlignment="1" applyProtection="1">
      <alignment horizontal="right" vertical="center" shrinkToFit="1"/>
      <protection/>
    </xf>
    <xf numFmtId="0" fontId="31" fillId="22" borderId="29" xfId="0" applyFont="1" applyFill="1" applyBorder="1" applyAlignment="1" applyProtection="1">
      <alignment horizontal="right" vertical="center" shrinkToFit="1"/>
      <protection/>
    </xf>
    <xf numFmtId="0" fontId="31" fillId="22" borderId="23" xfId="0" applyFont="1" applyFill="1" applyBorder="1" applyAlignment="1" applyProtection="1">
      <alignment horizontal="right" vertical="center" shrinkToFit="1"/>
      <protection/>
    </xf>
    <xf numFmtId="49" fontId="31" fillId="22" borderId="0" xfId="0" applyNumberFormat="1" applyFont="1" applyFill="1" applyBorder="1" applyAlignment="1" applyProtection="1">
      <alignment horizontal="right" vertical="center" shrinkToFit="1"/>
      <protection/>
    </xf>
    <xf numFmtId="166" fontId="35" fillId="27" borderId="0" xfId="0" applyNumberFormat="1" applyFont="1" applyFill="1" applyBorder="1" applyAlignment="1" applyProtection="1">
      <alignment horizontal="center"/>
      <protection locked="0"/>
    </xf>
    <xf numFmtId="166" fontId="35" fillId="27" borderId="26" xfId="0" applyNumberFormat="1" applyFont="1" applyFill="1" applyBorder="1" applyAlignment="1" applyProtection="1">
      <alignment horizontal="center"/>
      <protection locked="0"/>
    </xf>
    <xf numFmtId="166" fontId="35" fillId="27" borderId="27" xfId="0" applyNumberFormat="1" applyFont="1" applyFill="1" applyBorder="1" applyAlignment="1" applyProtection="1">
      <alignment horizontal="center"/>
      <protection locked="0"/>
    </xf>
    <xf numFmtId="0" fontId="39" fillId="27" borderId="26" xfId="0" applyFont="1" applyFill="1" applyBorder="1" applyAlignment="1" applyProtection="1">
      <alignment horizontal="center"/>
      <protection locked="0"/>
    </xf>
    <xf numFmtId="0" fontId="0" fillId="0" borderId="0" xfId="0" applyFont="1" applyAlignment="1" applyProtection="1">
      <alignment/>
      <protection/>
    </xf>
    <xf numFmtId="0" fontId="40" fillId="27" borderId="41" xfId="0" applyFont="1" applyFill="1" applyBorder="1" applyAlignment="1" applyProtection="1">
      <alignment vertical="center"/>
      <protection/>
    </xf>
    <xf numFmtId="0" fontId="0" fillId="0" borderId="42" xfId="0" applyFont="1" applyBorder="1" applyAlignment="1" applyProtection="1">
      <alignment/>
      <protection/>
    </xf>
    <xf numFmtId="0" fontId="40" fillId="27" borderId="54" xfId="0" applyFont="1" applyFill="1" applyBorder="1" applyAlignment="1" applyProtection="1">
      <alignment vertical="center"/>
      <protection/>
    </xf>
    <xf numFmtId="166" fontId="23" fillId="27" borderId="24" xfId="0" applyNumberFormat="1" applyFont="1" applyFill="1" applyBorder="1" applyAlignment="1" applyProtection="1">
      <alignment horizontal="center"/>
      <protection locked="0"/>
    </xf>
    <xf numFmtId="166" fontId="23" fillId="27" borderId="28" xfId="0" applyNumberFormat="1" applyFont="1" applyFill="1" applyBorder="1" applyAlignment="1" applyProtection="1">
      <alignment horizontal="center"/>
      <protection locked="0"/>
    </xf>
    <xf numFmtId="8" fontId="4" fillId="25" borderId="56" xfId="0" applyNumberFormat="1" applyFont="1" applyFill="1" applyBorder="1" applyAlignment="1" applyProtection="1">
      <alignment horizontal="center"/>
      <protection locked="0"/>
    </xf>
    <xf numFmtId="0" fontId="0" fillId="0" borderId="57" xfId="0" applyNumberFormat="1" applyFont="1" applyBorder="1" applyAlignment="1">
      <alignment horizontal="center"/>
    </xf>
    <xf numFmtId="164" fontId="4" fillId="25" borderId="58" xfId="0" applyNumberFormat="1" applyFont="1" applyFill="1" applyBorder="1" applyAlignment="1" applyProtection="1">
      <alignment horizontal="center"/>
      <protection locked="0"/>
    </xf>
    <xf numFmtId="164" fontId="0" fillId="0" borderId="46" xfId="0" applyNumberFormat="1" applyFont="1" applyBorder="1" applyAlignment="1">
      <alignment horizontal="center"/>
    </xf>
    <xf numFmtId="0" fontId="2" fillId="23" borderId="0" xfId="0" applyFont="1" applyFill="1" applyBorder="1" applyAlignment="1" applyProtection="1">
      <alignment horizontal="right"/>
      <protection/>
    </xf>
    <xf numFmtId="0" fontId="3" fillId="23" borderId="0" xfId="0" applyFont="1" applyFill="1" applyBorder="1" applyAlignment="1" applyProtection="1">
      <alignment horizontal="center"/>
      <protection/>
    </xf>
    <xf numFmtId="0" fontId="2" fillId="23" borderId="0" xfId="0" applyFont="1" applyFill="1" applyBorder="1" applyAlignment="1" applyProtection="1">
      <alignment horizontal="center"/>
      <protection/>
    </xf>
    <xf numFmtId="0" fontId="0" fillId="23" borderId="0" xfId="0" applyFont="1" applyFill="1" applyBorder="1" applyAlignment="1" applyProtection="1">
      <alignment horizontal="left" wrapText="1"/>
      <protection/>
    </xf>
    <xf numFmtId="0" fontId="44" fillId="27" borderId="59" xfId="0" applyFont="1" applyFill="1" applyBorder="1" applyAlignment="1" applyProtection="1">
      <alignment horizontal="right" shrinkToFit="1"/>
      <protection/>
    </xf>
    <xf numFmtId="0" fontId="44" fillId="27" borderId="60" xfId="0" applyFont="1" applyFill="1" applyBorder="1" applyAlignment="1" applyProtection="1">
      <alignment horizontal="right" vertical="center" shrinkToFit="1"/>
      <protection/>
    </xf>
    <xf numFmtId="0" fontId="44" fillId="27" borderId="22" xfId="0" applyFont="1" applyFill="1" applyBorder="1" applyAlignment="1" applyProtection="1">
      <alignment horizontal="right" vertical="center" shrinkToFit="1"/>
      <protection/>
    </xf>
    <xf numFmtId="0" fontId="44" fillId="27" borderId="59" xfId="0" applyFont="1" applyFill="1" applyBorder="1" applyAlignment="1" applyProtection="1">
      <alignment horizontal="right" vertical="center" shrinkToFit="1"/>
      <protection/>
    </xf>
    <xf numFmtId="49" fontId="44" fillId="27" borderId="60" xfId="0" applyNumberFormat="1" applyFont="1" applyFill="1" applyBorder="1" applyAlignment="1" applyProtection="1">
      <alignment horizontal="right" vertical="center" shrinkToFit="1"/>
      <protection/>
    </xf>
    <xf numFmtId="0" fontId="35" fillId="27" borderId="59" xfId="0" applyFont="1" applyFill="1" applyBorder="1" applyAlignment="1">
      <alignment horizontal="center" vertical="center" wrapText="1"/>
    </xf>
    <xf numFmtId="49" fontId="35" fillId="27" borderId="60" xfId="0" applyNumberFormat="1" applyFont="1" applyFill="1" applyBorder="1" applyAlignment="1" applyProtection="1">
      <alignment horizontal="center" vertical="center" shrinkToFit="1"/>
      <protection/>
    </xf>
    <xf numFmtId="14" fontId="35" fillId="27" borderId="22" xfId="0" applyNumberFormat="1" applyFont="1" applyFill="1" applyBorder="1" applyAlignment="1" applyProtection="1">
      <alignment horizontal="center"/>
      <protection locked="0"/>
    </xf>
    <xf numFmtId="0" fontId="45" fillId="25" borderId="61" xfId="0" applyFont="1" applyFill="1" applyBorder="1" applyAlignment="1">
      <alignment wrapText="1"/>
    </xf>
    <xf numFmtId="0" fontId="45" fillId="25" borderId="11" xfId="0" applyFont="1" applyFill="1" applyBorder="1" applyAlignment="1">
      <alignment wrapText="1"/>
    </xf>
    <xf numFmtId="0" fontId="45" fillId="25" borderId="62" xfId="0" applyFont="1" applyFill="1" applyBorder="1" applyAlignment="1">
      <alignment wrapText="1"/>
    </xf>
    <xf numFmtId="0" fontId="45" fillId="25" borderId="26" xfId="0" applyFont="1" applyFill="1" applyBorder="1" applyAlignment="1">
      <alignment wrapText="1"/>
    </xf>
    <xf numFmtId="0" fontId="45" fillId="25" borderId="0" xfId="0" applyFont="1" applyFill="1" applyBorder="1" applyAlignment="1">
      <alignment wrapText="1"/>
    </xf>
    <xf numFmtId="0" fontId="45" fillId="25" borderId="27" xfId="0" applyFont="1" applyFill="1" applyBorder="1" applyAlignment="1">
      <alignment wrapText="1"/>
    </xf>
    <xf numFmtId="0" fontId="45" fillId="25" borderId="26" xfId="0" applyNumberFormat="1" applyFont="1" applyFill="1" applyBorder="1" applyAlignment="1">
      <alignment horizontal="center" vertical="center" wrapText="1"/>
    </xf>
    <xf numFmtId="0" fontId="45" fillId="25" borderId="0" xfId="0" applyFont="1" applyFill="1" applyBorder="1" applyAlignment="1">
      <alignment/>
    </xf>
    <xf numFmtId="0" fontId="45" fillId="25" borderId="27" xfId="0" applyFont="1" applyFill="1" applyBorder="1" applyAlignment="1">
      <alignment/>
    </xf>
    <xf numFmtId="0" fontId="49" fillId="25" borderId="29" xfId="0" applyFont="1" applyFill="1" applyBorder="1" applyAlignment="1">
      <alignment horizontal="center" vertical="center" wrapText="1"/>
    </xf>
    <xf numFmtId="49" fontId="48" fillId="25" borderId="12" xfId="0" applyNumberFormat="1" applyFont="1" applyFill="1" applyBorder="1" applyAlignment="1" applyProtection="1">
      <alignment horizontal="center" vertical="center"/>
      <protection/>
    </xf>
    <xf numFmtId="49" fontId="48" fillId="25" borderId="12" xfId="0" applyNumberFormat="1" applyFont="1" applyFill="1" applyBorder="1" applyAlignment="1" applyProtection="1">
      <alignment horizontal="center" vertical="center"/>
      <protection locked="0"/>
    </xf>
    <xf numFmtId="0" fontId="48" fillId="25" borderId="12" xfId="0" applyFont="1" applyFill="1" applyBorder="1" applyAlignment="1" applyProtection="1">
      <alignment horizontal="center" vertical="center"/>
      <protection/>
    </xf>
    <xf numFmtId="165" fontId="48" fillId="25" borderId="13" xfId="0" applyNumberFormat="1" applyFont="1" applyFill="1" applyBorder="1" applyAlignment="1" applyProtection="1">
      <alignment horizontal="center"/>
      <protection locked="0"/>
    </xf>
    <xf numFmtId="0" fontId="48" fillId="25" borderId="63" xfId="0" applyFont="1" applyFill="1" applyBorder="1" applyAlignment="1" applyProtection="1">
      <alignment horizontal="center"/>
      <protection locked="0"/>
    </xf>
    <xf numFmtId="0" fontId="48" fillId="25" borderId="13" xfId="0" applyFont="1" applyFill="1" applyBorder="1" applyAlignment="1" applyProtection="1">
      <alignment/>
      <protection locked="0"/>
    </xf>
    <xf numFmtId="0" fontId="48" fillId="25" borderId="64" xfId="0" applyFont="1" applyFill="1" applyBorder="1" applyAlignment="1" applyProtection="1">
      <alignment horizontal="center"/>
      <protection locked="0"/>
    </xf>
    <xf numFmtId="49" fontId="48" fillId="25" borderId="14" xfId="0" applyNumberFormat="1" applyFont="1" applyFill="1" applyBorder="1" applyAlignment="1" applyProtection="1">
      <alignment horizontal="center" vertical="center"/>
      <protection/>
    </xf>
    <xf numFmtId="0" fontId="48" fillId="25" borderId="14" xfId="0" applyFont="1" applyFill="1" applyBorder="1" applyAlignment="1" applyProtection="1">
      <alignment horizontal="center" vertical="center"/>
      <protection locked="0"/>
    </xf>
    <xf numFmtId="0" fontId="48" fillId="25" borderId="14" xfId="0" applyFont="1" applyFill="1" applyBorder="1" applyAlignment="1" applyProtection="1">
      <alignment horizontal="center" vertical="center"/>
      <protection/>
    </xf>
    <xf numFmtId="0" fontId="48" fillId="25" borderId="15" xfId="0" applyFont="1" applyFill="1" applyBorder="1" applyAlignment="1" applyProtection="1">
      <alignment horizontal="center"/>
      <protection locked="0"/>
    </xf>
    <xf numFmtId="0" fontId="51" fillId="25" borderId="30" xfId="0" applyFont="1" applyFill="1" applyBorder="1" applyAlignment="1" applyProtection="1">
      <alignment horizontal="center" vertical="center"/>
      <protection/>
    </xf>
    <xf numFmtId="0" fontId="51" fillId="25" borderId="30" xfId="0" applyFont="1" applyFill="1" applyBorder="1" applyAlignment="1" applyProtection="1">
      <alignment vertical="center"/>
      <protection/>
    </xf>
    <xf numFmtId="0" fontId="51" fillId="25" borderId="21" xfId="0" applyFont="1" applyFill="1" applyBorder="1" applyAlignment="1" applyProtection="1">
      <alignment horizontal="center" vertical="center"/>
      <protection/>
    </xf>
    <xf numFmtId="0" fontId="48" fillId="20" borderId="28" xfId="0" applyFont="1" applyFill="1" applyBorder="1" applyAlignment="1" applyProtection="1">
      <alignment/>
      <protection/>
    </xf>
    <xf numFmtId="0" fontId="48" fillId="20" borderId="29" xfId="0" applyFont="1" applyFill="1" applyBorder="1" applyAlignment="1" applyProtection="1">
      <alignment/>
      <protection/>
    </xf>
    <xf numFmtId="0" fontId="48" fillId="20" borderId="28" xfId="0" applyFont="1" applyFill="1" applyBorder="1" applyAlignment="1" applyProtection="1">
      <alignment horizontal="center"/>
      <protection/>
    </xf>
    <xf numFmtId="0" fontId="48" fillId="20" borderId="52" xfId="0" applyFont="1" applyFill="1" applyBorder="1" applyAlignment="1" applyProtection="1">
      <alignment/>
      <protection/>
    </xf>
    <xf numFmtId="0" fontId="50" fillId="20" borderId="26" xfId="0" applyFont="1" applyFill="1" applyBorder="1" applyAlignment="1" applyProtection="1">
      <alignment horizontal="center"/>
      <protection locked="0"/>
    </xf>
    <xf numFmtId="0" fontId="50" fillId="20" borderId="28" xfId="0" applyFont="1" applyFill="1" applyBorder="1" applyAlignment="1" applyProtection="1">
      <alignment horizontal="center"/>
      <protection locked="0"/>
    </xf>
    <xf numFmtId="0" fontId="52" fillId="20" borderId="60" xfId="0" applyFont="1" applyFill="1" applyBorder="1" applyAlignment="1" applyProtection="1">
      <alignment horizontal="right" vertical="center" shrinkToFit="1"/>
      <protection/>
    </xf>
    <xf numFmtId="0" fontId="52" fillId="20" borderId="22" xfId="0" applyFont="1" applyFill="1" applyBorder="1" applyAlignment="1" applyProtection="1">
      <alignment horizontal="right" vertical="center" shrinkToFit="1"/>
      <protection/>
    </xf>
    <xf numFmtId="0" fontId="0" fillId="0" borderId="0"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ont="1" applyFill="1" applyBorder="1" applyAlignment="1" applyProtection="1">
      <alignment horizontal="center"/>
      <protection/>
    </xf>
    <xf numFmtId="0" fontId="33" fillId="20" borderId="37" xfId="0" applyFont="1" applyFill="1" applyBorder="1" applyAlignment="1" applyProtection="1">
      <alignment horizontal="center" vertical="center"/>
      <protection locked="0"/>
    </xf>
    <xf numFmtId="0" fontId="33" fillId="0" borderId="47" xfId="0" applyFont="1" applyBorder="1" applyAlignment="1">
      <alignment horizontal="center" vertical="center"/>
    </xf>
    <xf numFmtId="0" fontId="33" fillId="20" borderId="66" xfId="0" applyFont="1" applyFill="1" applyBorder="1" applyAlignment="1" applyProtection="1">
      <alignment horizontal="center" vertical="center"/>
      <protection locked="0"/>
    </xf>
    <xf numFmtId="0" fontId="0" fillId="0" borderId="0" xfId="0" applyFont="1" applyAlignment="1">
      <alignment/>
    </xf>
    <xf numFmtId="0" fontId="5" fillId="0" borderId="0" xfId="0" applyFont="1" applyFill="1" applyAlignment="1" applyProtection="1">
      <alignment horizontal="center" vertical="center"/>
      <protection/>
    </xf>
    <xf numFmtId="0" fontId="5" fillId="0" borderId="0" xfId="0" applyFont="1" applyAlignment="1">
      <alignment horizontal="center" vertical="center"/>
    </xf>
    <xf numFmtId="0" fontId="54" fillId="0" borderId="0" xfId="0" applyFont="1" applyAlignment="1">
      <alignment horizontal="center" vertical="center"/>
    </xf>
    <xf numFmtId="0" fontId="5" fillId="0" borderId="0" xfId="0" applyFont="1" applyAlignment="1">
      <alignment horizontal="left" vertical="center"/>
    </xf>
    <xf numFmtId="0" fontId="55" fillId="0" borderId="0" xfId="0" applyFont="1" applyAlignment="1">
      <alignment horizontal="left" vertical="center"/>
    </xf>
    <xf numFmtId="0" fontId="48" fillId="25" borderId="12" xfId="0" applyFont="1" applyFill="1" applyBorder="1" applyAlignment="1" applyProtection="1">
      <alignment horizontal="center"/>
      <protection locked="0"/>
    </xf>
    <xf numFmtId="0" fontId="48" fillId="25" borderId="14" xfId="0" applyFont="1" applyFill="1" applyBorder="1" applyAlignment="1" applyProtection="1">
      <alignment horizontal="center"/>
      <protection locked="0"/>
    </xf>
    <xf numFmtId="11" fontId="5" fillId="0" borderId="0" xfId="0" applyNumberFormat="1" applyFont="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55" fillId="0" borderId="0" xfId="0" applyFont="1" applyAlignment="1">
      <alignment horizontal="center" vertical="center"/>
    </xf>
    <xf numFmtId="0" fontId="3" fillId="0" borderId="0" xfId="0" applyFont="1" applyFill="1" applyAlignment="1" applyProtection="1">
      <alignment horizontal="left"/>
      <protection/>
    </xf>
    <xf numFmtId="0" fontId="56" fillId="0" borderId="0" xfId="0" applyFont="1" applyFill="1" applyAlignment="1" applyProtection="1">
      <alignment vertical="center"/>
      <protection/>
    </xf>
    <xf numFmtId="49" fontId="5" fillId="0" borderId="0" xfId="0" applyNumberFormat="1" applyFont="1" applyAlignment="1">
      <alignment horizontal="center" vertical="center"/>
    </xf>
    <xf numFmtId="0" fontId="31" fillId="25" borderId="12" xfId="0" applyFont="1" applyFill="1" applyBorder="1" applyAlignment="1" applyProtection="1">
      <alignment horizontal="center" vertical="center"/>
      <protection locked="0"/>
    </xf>
    <xf numFmtId="0" fontId="31" fillId="20" borderId="37" xfId="0" applyFont="1" applyFill="1" applyBorder="1" applyAlignment="1" applyProtection="1">
      <alignment horizontal="center" vertical="center"/>
      <protection locked="0"/>
    </xf>
    <xf numFmtId="0" fontId="31" fillId="20" borderId="12" xfId="0" applyFont="1" applyFill="1" applyBorder="1" applyAlignment="1" applyProtection="1">
      <alignment horizontal="center" vertical="center"/>
      <protection locked="0"/>
    </xf>
    <xf numFmtId="0" fontId="57" fillId="0" borderId="0" xfId="0" applyFont="1" applyFill="1" applyAlignment="1" applyProtection="1">
      <alignment vertical="center"/>
      <protection/>
    </xf>
    <xf numFmtId="0" fontId="57" fillId="0" borderId="0" xfId="0" applyFont="1" applyFill="1" applyAlignment="1" applyProtection="1">
      <alignment/>
      <protection/>
    </xf>
    <xf numFmtId="0" fontId="58" fillId="0" borderId="0"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59" fillId="0" borderId="0" xfId="0" applyFont="1" applyAlignment="1">
      <alignment/>
    </xf>
    <xf numFmtId="0" fontId="2" fillId="25" borderId="30" xfId="0" applyFont="1" applyFill="1" applyBorder="1" applyAlignment="1" applyProtection="1">
      <alignment horizontal="center" vertical="center"/>
      <protection/>
    </xf>
    <xf numFmtId="0" fontId="5" fillId="25" borderId="31" xfId="0" applyFont="1" applyFill="1" applyBorder="1" applyAlignment="1" applyProtection="1">
      <alignment horizontal="center" vertical="center"/>
      <protection/>
    </xf>
    <xf numFmtId="0" fontId="2" fillId="25" borderId="31" xfId="0" applyFont="1" applyFill="1" applyBorder="1" applyAlignment="1" applyProtection="1">
      <alignment horizontal="center" vertical="center"/>
      <protection/>
    </xf>
    <xf numFmtId="0" fontId="2" fillId="25" borderId="32" xfId="0" applyFont="1" applyFill="1" applyBorder="1" applyAlignment="1" applyProtection="1">
      <alignment horizontal="center" vertical="center"/>
      <protection/>
    </xf>
    <xf numFmtId="0" fontId="2" fillId="25" borderId="34" xfId="0" applyFont="1" applyFill="1" applyBorder="1" applyAlignment="1" applyProtection="1">
      <alignment horizontal="center" vertical="center"/>
      <protection/>
    </xf>
    <xf numFmtId="0" fontId="53" fillId="25" borderId="21" xfId="0" applyFont="1" applyFill="1" applyBorder="1" applyAlignment="1" applyProtection="1">
      <alignment horizontal="center" vertical="center"/>
      <protection/>
    </xf>
    <xf numFmtId="0" fontId="2" fillId="25" borderId="21" xfId="0" applyFont="1" applyFill="1" applyBorder="1" applyAlignment="1" applyProtection="1">
      <alignment horizontal="center" vertical="center"/>
      <protection/>
    </xf>
    <xf numFmtId="0" fontId="2" fillId="25" borderId="35" xfId="0" applyFont="1" applyFill="1" applyBorder="1" applyAlignment="1" applyProtection="1">
      <alignment horizontal="center" vertical="center"/>
      <protection/>
    </xf>
    <xf numFmtId="0" fontId="4" fillId="0" borderId="0" xfId="0" applyFont="1" applyAlignment="1">
      <alignment/>
    </xf>
    <xf numFmtId="0" fontId="5" fillId="0" borderId="0" xfId="0" applyFont="1" applyFill="1" applyAlignment="1">
      <alignment horizontal="center" vertical="center"/>
    </xf>
    <xf numFmtId="49" fontId="48" fillId="20" borderId="34" xfId="0" applyNumberFormat="1" applyFont="1" applyFill="1" applyBorder="1" applyAlignment="1" applyProtection="1">
      <alignment horizontal="right" vertical="center"/>
      <protection/>
    </xf>
    <xf numFmtId="0" fontId="48" fillId="25" borderId="14" xfId="0" applyFont="1" applyFill="1" applyBorder="1" applyAlignment="1" applyProtection="1">
      <alignment horizontal="center"/>
      <protection locked="0"/>
    </xf>
    <xf numFmtId="0" fontId="48" fillId="25" borderId="14" xfId="0" applyFont="1" applyFill="1" applyBorder="1" applyAlignment="1" applyProtection="1">
      <alignment/>
      <protection locked="0"/>
    </xf>
    <xf numFmtId="49" fontId="48" fillId="20" borderId="67" xfId="0" applyNumberFormat="1" applyFont="1" applyFill="1" applyBorder="1" applyAlignment="1" applyProtection="1">
      <alignment horizontal="right" vertical="center"/>
      <protection/>
    </xf>
    <xf numFmtId="0" fontId="36" fillId="25" borderId="53" xfId="0" applyFont="1" applyFill="1" applyBorder="1" applyAlignment="1" applyProtection="1">
      <alignment horizontal="center"/>
      <protection locked="0"/>
    </xf>
    <xf numFmtId="0" fontId="40" fillId="27" borderId="41" xfId="0" applyFont="1" applyFill="1" applyBorder="1" applyAlignment="1" applyProtection="1">
      <alignment horizontal="center" vertical="center"/>
      <protection/>
    </xf>
    <xf numFmtId="0" fontId="0" fillId="25" borderId="42" xfId="0" applyFont="1" applyFill="1" applyBorder="1" applyAlignment="1" applyProtection="1">
      <alignment vertical="center" wrapText="1"/>
      <protection/>
    </xf>
    <xf numFmtId="0" fontId="0" fillId="0" borderId="42" xfId="0" applyBorder="1" applyAlignment="1">
      <alignment vertical="center" wrapText="1"/>
    </xf>
    <xf numFmtId="0" fontId="0" fillId="0" borderId="54" xfId="0" applyBorder="1" applyAlignment="1">
      <alignment vertical="center" wrapText="1"/>
    </xf>
    <xf numFmtId="0" fontId="0" fillId="0" borderId="54" xfId="0" applyBorder="1" applyAlignment="1">
      <alignment horizontal="center" vertical="center"/>
    </xf>
    <xf numFmtId="0" fontId="0" fillId="25" borderId="41"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54" xfId="0" applyBorder="1" applyAlignment="1">
      <alignment horizontal="center" vertical="center" wrapText="1"/>
    </xf>
    <xf numFmtId="0" fontId="35" fillId="27" borderId="59" xfId="0" applyFont="1" applyFill="1" applyBorder="1" applyAlignment="1" applyProtection="1">
      <alignment horizontal="center" vertical="center" textRotation="255"/>
      <protection/>
    </xf>
    <xf numFmtId="0" fontId="35" fillId="27" borderId="60" xfId="0" applyFont="1" applyFill="1" applyBorder="1" applyAlignment="1" applyProtection="1">
      <alignment horizontal="center" vertical="center" textRotation="255"/>
      <protection/>
    </xf>
    <xf numFmtId="0" fontId="35" fillId="27" borderId="22" xfId="0" applyFont="1" applyFill="1" applyBorder="1" applyAlignment="1" applyProtection="1">
      <alignment horizontal="center" vertical="center" textRotation="255"/>
      <protection/>
    </xf>
    <xf numFmtId="49" fontId="36" fillId="25" borderId="16" xfId="0" applyNumberFormat="1" applyFont="1" applyFill="1" applyBorder="1" applyAlignment="1" applyProtection="1">
      <alignment horizontal="center"/>
      <protection locked="0"/>
    </xf>
    <xf numFmtId="0" fontId="37" fillId="27" borderId="24" xfId="0" applyNumberFormat="1" applyFont="1" applyFill="1" applyBorder="1" applyAlignment="1" applyProtection="1">
      <alignment horizontal="center" vertical="center" wrapText="1" readingOrder="1"/>
      <protection locked="0"/>
    </xf>
    <xf numFmtId="0" fontId="37" fillId="27" borderId="23" xfId="0" applyFont="1" applyFill="1" applyBorder="1" applyAlignment="1">
      <alignment wrapText="1"/>
    </xf>
    <xf numFmtId="0" fontId="37" fillId="27" borderId="25" xfId="0" applyFont="1" applyFill="1" applyBorder="1" applyAlignment="1">
      <alignment wrapText="1"/>
    </xf>
    <xf numFmtId="0" fontId="45" fillId="25" borderId="23" xfId="0" applyFont="1" applyFill="1" applyBorder="1" applyAlignment="1">
      <alignment horizontal="center" vertical="center" wrapText="1"/>
    </xf>
    <xf numFmtId="0" fontId="45" fillId="25" borderId="0" xfId="0" applyFont="1" applyFill="1" applyBorder="1" applyAlignment="1">
      <alignment horizontal="center" vertical="center" wrapText="1"/>
    </xf>
    <xf numFmtId="0" fontId="45" fillId="25" borderId="17" xfId="0" applyFont="1" applyFill="1" applyBorder="1" applyAlignment="1">
      <alignment horizontal="center" vertical="center" wrapText="1"/>
    </xf>
    <xf numFmtId="0" fontId="43" fillId="27" borderId="30" xfId="0" applyNumberFormat="1" applyFont="1" applyFill="1" applyBorder="1" applyAlignment="1" applyProtection="1">
      <alignment horizontal="center" vertical="center" wrapText="1" readingOrder="1"/>
      <protection locked="0"/>
    </xf>
    <xf numFmtId="0" fontId="43" fillId="27" borderId="23" xfId="0" applyFont="1" applyFill="1" applyBorder="1" applyAlignment="1">
      <alignment/>
    </xf>
    <xf numFmtId="0" fontId="43" fillId="27" borderId="25" xfId="0" applyFont="1" applyFill="1" applyBorder="1" applyAlignment="1">
      <alignment/>
    </xf>
    <xf numFmtId="0" fontId="43" fillId="27" borderId="68" xfId="0" applyFont="1" applyFill="1" applyBorder="1" applyAlignment="1">
      <alignment/>
    </xf>
    <xf numFmtId="0" fontId="43" fillId="27" borderId="0" xfId="0" applyFont="1" applyFill="1" applyBorder="1" applyAlignment="1">
      <alignment/>
    </xf>
    <xf numFmtId="0" fontId="43" fillId="27" borderId="27" xfId="0" applyFont="1" applyFill="1" applyBorder="1" applyAlignment="1">
      <alignment/>
    </xf>
    <xf numFmtId="0" fontId="43" fillId="27" borderId="19" xfId="0" applyFont="1" applyFill="1" applyBorder="1" applyAlignment="1">
      <alignment/>
    </xf>
    <xf numFmtId="0" fontId="43" fillId="27" borderId="17" xfId="0" applyFont="1" applyFill="1" applyBorder="1" applyAlignment="1">
      <alignment/>
    </xf>
    <xf numFmtId="0" fontId="43" fillId="27" borderId="69" xfId="0" applyFont="1" applyFill="1" applyBorder="1" applyAlignment="1">
      <alignment/>
    </xf>
    <xf numFmtId="0" fontId="38" fillId="25" borderId="66" xfId="0" applyFont="1" applyFill="1" applyBorder="1" applyAlignment="1">
      <alignment horizontal="center"/>
    </xf>
    <xf numFmtId="0" fontId="36" fillId="25" borderId="66" xfId="0" applyFont="1" applyFill="1" applyBorder="1" applyAlignment="1" applyProtection="1">
      <alignment horizontal="center"/>
      <protection locked="0"/>
    </xf>
    <xf numFmtId="49" fontId="48" fillId="20" borderId="70" xfId="0" applyNumberFormat="1" applyFont="1" applyFill="1" applyBorder="1" applyAlignment="1" applyProtection="1">
      <alignment horizontal="right" vertical="center"/>
      <protection/>
    </xf>
    <xf numFmtId="49" fontId="48" fillId="20" borderId="68" xfId="0" applyNumberFormat="1" applyFont="1" applyFill="1" applyBorder="1" applyAlignment="1" applyProtection="1">
      <alignment horizontal="right" vertical="center"/>
      <protection/>
    </xf>
    <xf numFmtId="0" fontId="48" fillId="25" borderId="12" xfId="0" applyFont="1" applyFill="1" applyBorder="1" applyAlignment="1" applyProtection="1">
      <alignment horizontal="center"/>
      <protection locked="0"/>
    </xf>
    <xf numFmtId="0" fontId="48" fillId="25" borderId="12" xfId="0" applyFont="1" applyFill="1" applyBorder="1" applyAlignment="1" applyProtection="1">
      <alignment/>
      <protection locked="0"/>
    </xf>
    <xf numFmtId="0" fontId="36" fillId="25" borderId="66" xfId="0" applyNumberFormat="1" applyFont="1" applyFill="1" applyBorder="1" applyAlignment="1" applyProtection="1">
      <alignment horizontal="center"/>
      <protection locked="0"/>
    </xf>
    <xf numFmtId="166" fontId="36" fillId="25" borderId="66" xfId="0" applyNumberFormat="1" applyFont="1" applyFill="1" applyBorder="1" applyAlignment="1" applyProtection="1">
      <alignment horizontal="center"/>
      <protection locked="0"/>
    </xf>
    <xf numFmtId="14" fontId="36" fillId="25" borderId="66" xfId="0" applyNumberFormat="1" applyFont="1" applyFill="1" applyBorder="1" applyAlignment="1" applyProtection="1">
      <alignment horizontal="center"/>
      <protection locked="0"/>
    </xf>
    <xf numFmtId="0" fontId="35" fillId="27" borderId="41" xfId="0" applyNumberFormat="1" applyFont="1" applyFill="1" applyBorder="1" applyAlignment="1" applyProtection="1">
      <alignment horizontal="center"/>
      <protection locked="0"/>
    </xf>
    <xf numFmtId="0" fontId="32" fillId="27" borderId="42" xfId="0" applyFont="1" applyFill="1" applyBorder="1" applyAlignment="1">
      <alignment horizontal="center"/>
    </xf>
    <xf numFmtId="0" fontId="32" fillId="27" borderId="54" xfId="0" applyFont="1" applyFill="1" applyBorder="1" applyAlignment="1">
      <alignment horizontal="center"/>
    </xf>
    <xf numFmtId="49" fontId="36" fillId="25" borderId="53" xfId="0" applyNumberFormat="1" applyFont="1" applyFill="1" applyBorder="1" applyAlignment="1" applyProtection="1">
      <alignment horizontal="center"/>
      <protection locked="0"/>
    </xf>
    <xf numFmtId="0" fontId="45" fillId="25" borderId="11" xfId="0" applyFont="1" applyFill="1" applyBorder="1" applyAlignment="1">
      <alignment horizontal="center" vertical="center"/>
    </xf>
    <xf numFmtId="0" fontId="47" fillId="25" borderId="29" xfId="0" applyFont="1" applyFill="1" applyBorder="1" applyAlignment="1">
      <alignment horizontal="center" vertical="center"/>
    </xf>
    <xf numFmtId="0" fontId="41" fillId="27" borderId="71" xfId="0" applyNumberFormat="1" applyFont="1" applyFill="1" applyBorder="1" applyAlignment="1">
      <alignment horizontal="center" vertical="center" wrapText="1"/>
    </xf>
    <xf numFmtId="0" fontId="37" fillId="27" borderId="11" xfId="0" applyFont="1" applyFill="1" applyBorder="1" applyAlignment="1">
      <alignment/>
    </xf>
    <xf numFmtId="0" fontId="37" fillId="27" borderId="62" xfId="0" applyFont="1" applyFill="1" applyBorder="1" applyAlignment="1">
      <alignment/>
    </xf>
    <xf numFmtId="0" fontId="37" fillId="27" borderId="34" xfId="0" applyFont="1" applyFill="1" applyBorder="1" applyAlignment="1">
      <alignment/>
    </xf>
    <xf numFmtId="0" fontId="37" fillId="27" borderId="29" xfId="0" applyFont="1" applyFill="1" applyBorder="1" applyAlignment="1">
      <alignment/>
    </xf>
    <xf numFmtId="0" fontId="37" fillId="27" borderId="52" xfId="0" applyFont="1" applyFill="1" applyBorder="1" applyAlignment="1">
      <alignment/>
    </xf>
    <xf numFmtId="0" fontId="14" fillId="25" borderId="26" xfId="0" applyFont="1" applyFill="1" applyBorder="1" applyAlignment="1" applyProtection="1">
      <alignment horizontal="center" vertical="top" wrapText="1"/>
      <protection/>
    </xf>
    <xf numFmtId="0" fontId="0" fillId="0" borderId="0" xfId="0" applyAlignment="1">
      <alignment horizontal="center" vertical="top"/>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52" xfId="0" applyBorder="1" applyAlignment="1">
      <alignment horizontal="center" vertical="top"/>
    </xf>
    <xf numFmtId="49" fontId="36" fillId="25" borderId="66" xfId="0" applyNumberFormat="1" applyFont="1" applyFill="1" applyBorder="1" applyAlignment="1" applyProtection="1">
      <alignment horizontal="center"/>
      <protection locked="0"/>
    </xf>
    <xf numFmtId="49" fontId="48" fillId="25" borderId="47" xfId="0" applyNumberFormat="1" applyFont="1" applyFill="1" applyBorder="1" applyAlignment="1" applyProtection="1">
      <alignment horizontal="center"/>
      <protection locked="0"/>
    </xf>
    <xf numFmtId="0" fontId="47" fillId="25" borderId="63" xfId="0" applyFont="1" applyFill="1" applyBorder="1" applyAlignment="1">
      <alignment horizontal="center"/>
    </xf>
    <xf numFmtId="0" fontId="48" fillId="25" borderId="19" xfId="0" applyFont="1" applyFill="1" applyBorder="1" applyAlignment="1" applyProtection="1">
      <alignment horizontal="center"/>
      <protection locked="0"/>
    </xf>
    <xf numFmtId="0" fontId="48" fillId="25" borderId="17" xfId="0" applyFont="1" applyFill="1" applyBorder="1" applyAlignment="1" applyProtection="1">
      <alignment horizontal="center"/>
      <protection locked="0"/>
    </xf>
    <xf numFmtId="0" fontId="48" fillId="25" borderId="17" xfId="0" applyFont="1" applyFill="1" applyBorder="1" applyAlignment="1" applyProtection="1">
      <alignment/>
      <protection locked="0"/>
    </xf>
    <xf numFmtId="0" fontId="37" fillId="27" borderId="58" xfId="0" applyFont="1" applyFill="1" applyBorder="1" applyAlignment="1">
      <alignment horizontal="center" vertical="center" wrapText="1"/>
    </xf>
    <xf numFmtId="0" fontId="24" fillId="27" borderId="53" xfId="0" applyFont="1" applyFill="1" applyBorder="1" applyAlignment="1">
      <alignment horizontal="center" wrapText="1"/>
    </xf>
    <xf numFmtId="0" fontId="24" fillId="27" borderId="46" xfId="0" applyFont="1" applyFill="1" applyBorder="1" applyAlignment="1">
      <alignment horizontal="center" wrapText="1"/>
    </xf>
    <xf numFmtId="165" fontId="36" fillId="25" borderId="66" xfId="0" applyNumberFormat="1" applyFont="1" applyFill="1" applyBorder="1" applyAlignment="1" applyProtection="1">
      <alignment horizontal="center"/>
      <protection locked="0"/>
    </xf>
    <xf numFmtId="0" fontId="46" fillId="25" borderId="72" xfId="0" applyFont="1" applyFill="1" applyBorder="1" applyAlignment="1">
      <alignment horizontal="center" wrapText="1"/>
    </xf>
    <xf numFmtId="0" fontId="46" fillId="25" borderId="38" xfId="0" applyFont="1" applyFill="1" applyBorder="1" applyAlignment="1">
      <alignment horizontal="center" wrapText="1"/>
    </xf>
    <xf numFmtId="0" fontId="37" fillId="27" borderId="42" xfId="0" applyFont="1" applyFill="1" applyBorder="1" applyAlignment="1">
      <alignment horizontal="center" vertical="center" wrapText="1"/>
    </xf>
    <xf numFmtId="0" fontId="32" fillId="27" borderId="54" xfId="0" applyFont="1" applyFill="1" applyBorder="1" applyAlignment="1">
      <alignment horizontal="center" vertical="center" wrapText="1"/>
    </xf>
    <xf numFmtId="0" fontId="38" fillId="0" borderId="66" xfId="0" applyNumberFormat="1" applyFont="1" applyBorder="1" applyAlignment="1">
      <alignment horizontal="center"/>
    </xf>
    <xf numFmtId="14" fontId="48" fillId="25" borderId="48" xfId="0" applyNumberFormat="1" applyFont="1" applyFill="1" applyBorder="1" applyAlignment="1" applyProtection="1">
      <alignment horizontal="center"/>
      <protection locked="0"/>
    </xf>
    <xf numFmtId="0" fontId="47" fillId="25" borderId="64" xfId="0" applyFont="1" applyFill="1" applyBorder="1" applyAlignment="1">
      <alignment horizontal="center"/>
    </xf>
    <xf numFmtId="0" fontId="26" fillId="27" borderId="42" xfId="0" applyFont="1" applyFill="1" applyBorder="1" applyAlignment="1" applyProtection="1">
      <alignment vertical="center" wrapText="1"/>
      <protection/>
    </xf>
    <xf numFmtId="0" fontId="26" fillId="27" borderId="42" xfId="0" applyFont="1" applyFill="1" applyBorder="1" applyAlignment="1" applyProtection="1">
      <alignment horizontal="left" vertical="center"/>
      <protection locked="0"/>
    </xf>
    <xf numFmtId="0" fontId="5" fillId="0" borderId="42" xfId="0" applyFont="1" applyBorder="1" applyAlignment="1">
      <alignment horizontal="left" vertical="center"/>
    </xf>
    <xf numFmtId="0" fontId="5" fillId="0" borderId="54" xfId="0" applyFont="1" applyBorder="1" applyAlignment="1">
      <alignment horizontal="left" vertical="center"/>
    </xf>
    <xf numFmtId="0" fontId="23" fillId="27" borderId="16" xfId="0" applyNumberFormat="1" applyFont="1" applyFill="1" applyBorder="1" applyAlignment="1" applyProtection="1">
      <alignment horizontal="center"/>
      <protection locked="0"/>
    </xf>
    <xf numFmtId="0" fontId="24" fillId="27" borderId="16" xfId="0" applyFont="1" applyFill="1" applyBorder="1" applyAlignment="1">
      <alignment horizontal="center"/>
    </xf>
    <xf numFmtId="0" fontId="24" fillId="27" borderId="57" xfId="0" applyFont="1" applyFill="1" applyBorder="1" applyAlignment="1">
      <alignment horizontal="center"/>
    </xf>
    <xf numFmtId="14" fontId="2" fillId="25" borderId="53" xfId="0" applyNumberFormat="1" applyFont="1" applyFill="1" applyBorder="1" applyAlignment="1" applyProtection="1">
      <alignment horizontal="center"/>
      <protection locked="0"/>
    </xf>
    <xf numFmtId="0" fontId="0" fillId="0" borderId="46" xfId="0" applyBorder="1" applyAlignment="1">
      <alignment horizontal="center"/>
    </xf>
    <xf numFmtId="49" fontId="2" fillId="25" borderId="73" xfId="0" applyNumberFormat="1" applyFont="1" applyFill="1" applyBorder="1" applyAlignment="1" applyProtection="1">
      <alignment horizontal="right" vertical="center"/>
      <protection/>
    </xf>
    <xf numFmtId="49" fontId="2" fillId="25" borderId="68" xfId="0" applyNumberFormat="1" applyFont="1" applyFill="1" applyBorder="1" applyAlignment="1" applyProtection="1">
      <alignment horizontal="right" vertical="center"/>
      <protection/>
    </xf>
    <xf numFmtId="0" fontId="2" fillId="25" borderId="12" xfId="0" applyFont="1" applyFill="1" applyBorder="1" applyAlignment="1" applyProtection="1">
      <alignment horizontal="center"/>
      <protection locked="0"/>
    </xf>
    <xf numFmtId="0" fontId="2" fillId="25" borderId="12" xfId="0" applyFont="1" applyFill="1" applyBorder="1" applyAlignment="1" applyProtection="1">
      <alignment/>
      <protection locked="0"/>
    </xf>
    <xf numFmtId="0" fontId="14" fillId="25" borderId="26" xfId="0" applyFont="1" applyFill="1" applyBorder="1" applyAlignment="1" applyProtection="1">
      <alignment horizontal="center" vertical="center" wrapText="1"/>
      <protection/>
    </xf>
    <xf numFmtId="0" fontId="14" fillId="25" borderId="0" xfId="0" applyFont="1" applyFill="1" applyBorder="1" applyAlignment="1" applyProtection="1">
      <alignment horizontal="center" vertical="center" wrapText="1"/>
      <protection/>
    </xf>
    <xf numFmtId="0" fontId="14" fillId="25" borderId="27" xfId="0" applyFont="1" applyFill="1" applyBorder="1" applyAlignment="1" applyProtection="1">
      <alignment horizontal="center" vertical="center" wrapText="1"/>
      <protection/>
    </xf>
    <xf numFmtId="0" fontId="14" fillId="25" borderId="28" xfId="0" applyFont="1" applyFill="1" applyBorder="1" applyAlignment="1" applyProtection="1">
      <alignment horizontal="center" vertical="center" wrapText="1"/>
      <protection/>
    </xf>
    <xf numFmtId="0" fontId="14" fillId="25" borderId="29" xfId="0" applyFont="1" applyFill="1" applyBorder="1" applyAlignment="1" applyProtection="1">
      <alignment horizontal="center" vertical="center" wrapText="1"/>
      <protection/>
    </xf>
    <xf numFmtId="0" fontId="14" fillId="25" borderId="52" xfId="0" applyFont="1" applyFill="1" applyBorder="1" applyAlignment="1" applyProtection="1">
      <alignment horizontal="center" vertical="center" wrapText="1"/>
      <protection/>
    </xf>
    <xf numFmtId="0" fontId="2" fillId="25" borderId="14" xfId="0" applyFont="1" applyFill="1" applyBorder="1" applyAlignment="1" applyProtection="1">
      <alignment horizontal="center"/>
      <protection locked="0"/>
    </xf>
    <xf numFmtId="0" fontId="2" fillId="25" borderId="14" xfId="0" applyFont="1" applyFill="1" applyBorder="1" applyAlignment="1" applyProtection="1">
      <alignment/>
      <protection locked="0"/>
    </xf>
    <xf numFmtId="49" fontId="23" fillId="27" borderId="24" xfId="0" applyNumberFormat="1" applyFont="1" applyFill="1" applyBorder="1" applyAlignment="1" applyProtection="1">
      <alignment horizontal="center" vertical="center"/>
      <protection locked="0"/>
    </xf>
    <xf numFmtId="0" fontId="24" fillId="27" borderId="28" xfId="0" applyFont="1" applyFill="1" applyBorder="1" applyAlignment="1">
      <alignment horizontal="center" vertical="center"/>
    </xf>
    <xf numFmtId="0" fontId="24" fillId="27" borderId="26" xfId="0" applyFont="1" applyFill="1" applyBorder="1" applyAlignment="1">
      <alignment horizontal="center" vertical="center"/>
    </xf>
    <xf numFmtId="0" fontId="2" fillId="25" borderId="26" xfId="0" applyFont="1" applyFill="1" applyBorder="1" applyAlignment="1" applyProtection="1">
      <alignment horizontal="center" vertical="center"/>
      <protection/>
    </xf>
    <xf numFmtId="0" fontId="3" fillId="25" borderId="0" xfId="0" applyFont="1" applyFill="1" applyBorder="1" applyAlignment="1" applyProtection="1">
      <alignment horizontal="center" vertical="center"/>
      <protection/>
    </xf>
    <xf numFmtId="0" fontId="3" fillId="25" borderId="27" xfId="0" applyFont="1" applyFill="1" applyBorder="1" applyAlignment="1" applyProtection="1">
      <alignment horizontal="center" vertical="center"/>
      <protection/>
    </xf>
    <xf numFmtId="0" fontId="2" fillId="25" borderId="19" xfId="0" applyFont="1" applyFill="1" applyBorder="1" applyAlignment="1" applyProtection="1">
      <alignment horizontal="center"/>
      <protection locked="0"/>
    </xf>
    <xf numFmtId="0" fontId="2" fillId="25" borderId="17" xfId="0" applyFont="1" applyFill="1" applyBorder="1" applyAlignment="1" applyProtection="1">
      <alignment horizontal="center"/>
      <protection locked="0"/>
    </xf>
    <xf numFmtId="0" fontId="2" fillId="25" borderId="17" xfId="0" applyFont="1" applyFill="1" applyBorder="1" applyAlignment="1" applyProtection="1">
      <alignment/>
      <protection locked="0"/>
    </xf>
    <xf numFmtId="49" fontId="23" fillId="27" borderId="24" xfId="0" applyNumberFormat="1" applyFont="1" applyFill="1" applyBorder="1" applyAlignment="1" applyProtection="1">
      <alignment horizontal="center" vertical="center" wrapText="1"/>
      <protection locked="0"/>
    </xf>
    <xf numFmtId="0" fontId="24" fillId="27" borderId="28" xfId="0" applyFont="1" applyFill="1" applyBorder="1" applyAlignment="1">
      <alignment horizontal="center" vertical="center" wrapText="1"/>
    </xf>
    <xf numFmtId="0" fontId="0" fillId="25" borderId="66" xfId="0" applyFont="1" applyFill="1" applyBorder="1" applyAlignment="1">
      <alignment horizontal="center"/>
    </xf>
    <xf numFmtId="0" fontId="0" fillId="25" borderId="45" xfId="0" applyFont="1" applyFill="1" applyBorder="1" applyAlignment="1">
      <alignment horizontal="center"/>
    </xf>
    <xf numFmtId="49" fontId="4" fillId="25" borderId="53" xfId="0" applyNumberFormat="1" applyFont="1" applyFill="1" applyBorder="1" applyAlignment="1" applyProtection="1">
      <alignment horizontal="center"/>
      <protection locked="0"/>
    </xf>
    <xf numFmtId="49" fontId="4" fillId="25" borderId="46" xfId="0" applyNumberFormat="1" applyFont="1" applyFill="1" applyBorder="1" applyAlignment="1" applyProtection="1">
      <alignment horizontal="center"/>
      <protection locked="0"/>
    </xf>
    <xf numFmtId="165" fontId="4" fillId="25" borderId="66" xfId="0" applyNumberFormat="1" applyFont="1" applyFill="1" applyBorder="1" applyAlignment="1" applyProtection="1">
      <alignment horizontal="center"/>
      <protection locked="0"/>
    </xf>
    <xf numFmtId="165" fontId="4" fillId="25" borderId="45" xfId="0" applyNumberFormat="1" applyFont="1" applyFill="1" applyBorder="1" applyAlignment="1" applyProtection="1">
      <alignment horizontal="center"/>
      <protection locked="0"/>
    </xf>
    <xf numFmtId="49" fontId="4" fillId="25" borderId="66" xfId="0" applyNumberFormat="1" applyFont="1" applyFill="1" applyBorder="1" applyAlignment="1" applyProtection="1">
      <alignment horizontal="center"/>
      <protection locked="0"/>
    </xf>
    <xf numFmtId="49" fontId="4" fillId="25" borderId="45" xfId="0" applyNumberFormat="1" applyFont="1" applyFill="1" applyBorder="1" applyAlignment="1" applyProtection="1">
      <alignment horizontal="center"/>
      <protection locked="0"/>
    </xf>
    <xf numFmtId="49" fontId="3" fillId="25" borderId="23" xfId="0" applyNumberFormat="1" applyFont="1" applyFill="1" applyBorder="1" applyAlignment="1" applyProtection="1">
      <alignment horizontal="left" wrapText="1"/>
      <protection locked="0"/>
    </xf>
    <xf numFmtId="0" fontId="3" fillId="0" borderId="23" xfId="0" applyFont="1" applyBorder="1" applyAlignment="1">
      <alignment wrapText="1"/>
    </xf>
    <xf numFmtId="0" fontId="3" fillId="0" borderId="25" xfId="0" applyFont="1" applyBorder="1" applyAlignment="1">
      <alignment wrapText="1"/>
    </xf>
    <xf numFmtId="0" fontId="3" fillId="0" borderId="29" xfId="0" applyFont="1" applyBorder="1" applyAlignment="1">
      <alignment wrapText="1"/>
    </xf>
    <xf numFmtId="0" fontId="3" fillId="0" borderId="52" xfId="0" applyFont="1" applyBorder="1" applyAlignment="1">
      <alignment wrapText="1"/>
    </xf>
    <xf numFmtId="0" fontId="3" fillId="25" borderId="23" xfId="0" applyFont="1" applyFill="1" applyBorder="1" applyAlignment="1">
      <alignment horizontal="center" wrapText="1"/>
    </xf>
    <xf numFmtId="0" fontId="3" fillId="0" borderId="0" xfId="0" applyFont="1" applyBorder="1" applyAlignment="1">
      <alignment wrapText="1"/>
    </xf>
    <xf numFmtId="0" fontId="3" fillId="0" borderId="27" xfId="0" applyFont="1" applyBorder="1" applyAlignment="1">
      <alignment wrapText="1"/>
    </xf>
    <xf numFmtId="0" fontId="3" fillId="0" borderId="23" xfId="0" applyFont="1" applyBorder="1" applyAlignment="1">
      <alignment/>
    </xf>
    <xf numFmtId="0" fontId="3" fillId="0" borderId="25" xfId="0" applyFont="1" applyBorder="1" applyAlignment="1">
      <alignment/>
    </xf>
    <xf numFmtId="0" fontId="3" fillId="0" borderId="29" xfId="0" applyFont="1" applyBorder="1" applyAlignment="1">
      <alignment/>
    </xf>
    <xf numFmtId="0" fontId="3" fillId="0" borderId="52" xfId="0" applyFont="1" applyBorder="1" applyAlignment="1">
      <alignment/>
    </xf>
    <xf numFmtId="0" fontId="4" fillId="25" borderId="66" xfId="0" applyNumberFormat="1" applyFont="1" applyFill="1" applyBorder="1" applyAlignment="1" applyProtection="1">
      <alignment horizontal="center"/>
      <protection locked="0"/>
    </xf>
    <xf numFmtId="0" fontId="4" fillId="25" borderId="45" xfId="0" applyNumberFormat="1" applyFont="1" applyFill="1" applyBorder="1" applyAlignment="1" applyProtection="1">
      <alignment horizontal="center"/>
      <protection locked="0"/>
    </xf>
    <xf numFmtId="49" fontId="4" fillId="25" borderId="16" xfId="0" applyNumberFormat="1" applyFont="1" applyFill="1" applyBorder="1" applyAlignment="1" applyProtection="1">
      <alignment horizontal="center"/>
      <protection locked="0"/>
    </xf>
    <xf numFmtId="49" fontId="4" fillId="25" borderId="57" xfId="0" applyNumberFormat="1" applyFont="1" applyFill="1" applyBorder="1" applyAlignment="1" applyProtection="1">
      <alignment horizontal="center"/>
      <protection locked="0"/>
    </xf>
    <xf numFmtId="49" fontId="2" fillId="25" borderId="17" xfId="0" applyNumberFormat="1" applyFont="1" applyFill="1" applyBorder="1" applyAlignment="1" applyProtection="1">
      <alignment horizontal="center"/>
      <protection locked="0"/>
    </xf>
    <xf numFmtId="0" fontId="0" fillId="0" borderId="69" xfId="0" applyBorder="1" applyAlignment="1">
      <alignment horizontal="center"/>
    </xf>
    <xf numFmtId="166" fontId="4" fillId="25" borderId="66" xfId="0" applyNumberFormat="1" applyFont="1" applyFill="1" applyBorder="1" applyAlignment="1" applyProtection="1">
      <alignment horizontal="center"/>
      <protection locked="0"/>
    </xf>
    <xf numFmtId="166" fontId="4" fillId="25" borderId="45" xfId="0" applyNumberFormat="1" applyFont="1" applyFill="1" applyBorder="1" applyAlignment="1" applyProtection="1">
      <alignment horizontal="center"/>
      <protection locked="0"/>
    </xf>
    <xf numFmtId="0" fontId="4" fillId="25" borderId="66" xfId="0" applyFont="1" applyFill="1" applyBorder="1" applyAlignment="1" applyProtection="1">
      <alignment horizontal="center"/>
      <protection locked="0"/>
    </xf>
    <xf numFmtId="0" fontId="4" fillId="25" borderId="45" xfId="0" applyFont="1" applyFill="1" applyBorder="1" applyAlignment="1" applyProtection="1">
      <alignment horizontal="center"/>
      <protection locked="0"/>
    </xf>
    <xf numFmtId="0" fontId="4" fillId="25" borderId="53" xfId="0" applyFont="1" applyFill="1" applyBorder="1" applyAlignment="1" applyProtection="1">
      <alignment horizontal="center"/>
      <protection locked="0"/>
    </xf>
    <xf numFmtId="0" fontId="4" fillId="25" borderId="46" xfId="0" applyFont="1" applyFill="1" applyBorder="1" applyAlignment="1" applyProtection="1">
      <alignment horizontal="center"/>
      <protection locked="0"/>
    </xf>
    <xf numFmtId="0" fontId="23" fillId="27" borderId="59" xfId="0" applyFont="1" applyFill="1" applyBorder="1" applyAlignment="1" applyProtection="1">
      <alignment horizontal="center" vertical="center" textRotation="255"/>
      <protection/>
    </xf>
    <xf numFmtId="0" fontId="23" fillId="27" borderId="60" xfId="0" applyFont="1" applyFill="1" applyBorder="1" applyAlignment="1" applyProtection="1">
      <alignment horizontal="center" vertical="center" textRotation="255"/>
      <protection/>
    </xf>
    <xf numFmtId="0" fontId="23" fillId="27" borderId="22" xfId="0" applyFont="1" applyFill="1" applyBorder="1" applyAlignment="1" applyProtection="1">
      <alignment horizontal="center" vertical="center" textRotation="255"/>
      <protection/>
    </xf>
    <xf numFmtId="49" fontId="23" fillId="27" borderId="24" xfId="0" applyNumberFormat="1" applyFont="1" applyFill="1" applyBorder="1" applyAlignment="1" applyProtection="1">
      <alignment horizontal="right"/>
      <protection/>
    </xf>
    <xf numFmtId="0" fontId="23" fillId="27" borderId="23" xfId="0" applyFont="1" applyFill="1" applyBorder="1" applyAlignment="1" applyProtection="1">
      <alignment/>
      <protection/>
    </xf>
    <xf numFmtId="49" fontId="4" fillId="25" borderId="16" xfId="0" applyNumberFormat="1" applyFont="1" applyFill="1" applyBorder="1" applyAlignment="1" applyProtection="1">
      <alignment horizontal="center" vertical="center"/>
      <protection locked="0"/>
    </xf>
    <xf numFmtId="0" fontId="23" fillId="27" borderId="26" xfId="0" applyFont="1" applyFill="1" applyBorder="1" applyAlignment="1" applyProtection="1">
      <alignment horizontal="right"/>
      <protection/>
    </xf>
    <xf numFmtId="0" fontId="23" fillId="27" borderId="0" xfId="0" applyFont="1" applyFill="1" applyBorder="1" applyAlignment="1" applyProtection="1">
      <alignment/>
      <protection/>
    </xf>
    <xf numFmtId="0" fontId="0" fillId="0" borderId="45" xfId="0" applyNumberFormat="1" applyFont="1" applyBorder="1" applyAlignment="1">
      <alignment horizontal="center"/>
    </xf>
    <xf numFmtId="14" fontId="4" fillId="25" borderId="66" xfId="0" applyNumberFormat="1" applyFont="1" applyFill="1" applyBorder="1" applyAlignment="1" applyProtection="1">
      <alignment horizontal="center"/>
      <protection locked="0"/>
    </xf>
    <xf numFmtId="0" fontId="23" fillId="27" borderId="0" xfId="0" applyFont="1" applyFill="1" applyBorder="1" applyAlignment="1" applyProtection="1">
      <alignment horizontal="right"/>
      <protection/>
    </xf>
    <xf numFmtId="0" fontId="4" fillId="25" borderId="66" xfId="0" applyFont="1" applyFill="1" applyBorder="1" applyAlignment="1" applyProtection="1">
      <alignment horizontal="center"/>
      <protection/>
    </xf>
    <xf numFmtId="49" fontId="2" fillId="25" borderId="33" xfId="0" applyNumberFormat="1" applyFont="1" applyFill="1" applyBorder="1" applyAlignment="1" applyProtection="1">
      <alignment horizontal="right" vertical="center"/>
      <protection/>
    </xf>
    <xf numFmtId="49" fontId="2" fillId="25" borderId="34" xfId="0" applyNumberFormat="1" applyFont="1" applyFill="1" applyBorder="1" applyAlignment="1" applyProtection="1">
      <alignment horizontal="right" vertical="center"/>
      <protection/>
    </xf>
    <xf numFmtId="0" fontId="4" fillId="22" borderId="42" xfId="0" applyFont="1" applyFill="1" applyBorder="1" applyAlignment="1" applyProtection="1">
      <alignment horizontal="right" vertical="center" readingOrder="1"/>
      <protection/>
    </xf>
    <xf numFmtId="0" fontId="4" fillId="22" borderId="54" xfId="0" applyFont="1" applyFill="1" applyBorder="1" applyAlignment="1" applyProtection="1">
      <alignment horizontal="right" vertical="center" readingOrder="1"/>
      <protection/>
    </xf>
    <xf numFmtId="0" fontId="13" fillId="22" borderId="41" xfId="0" applyFont="1" applyFill="1" applyBorder="1" applyAlignment="1" applyProtection="1">
      <alignment horizontal="left" vertical="center" wrapText="1"/>
      <protection/>
    </xf>
    <xf numFmtId="0" fontId="0" fillId="22" borderId="42" xfId="0" applyFont="1" applyFill="1" applyBorder="1" applyAlignment="1" applyProtection="1">
      <alignment horizontal="left" vertical="center" wrapText="1"/>
      <protection/>
    </xf>
    <xf numFmtId="0" fontId="0" fillId="22" borderId="54" xfId="0" applyFont="1" applyFill="1" applyBorder="1" applyAlignment="1" applyProtection="1">
      <alignment horizontal="left" vertical="center" wrapText="1"/>
      <protection/>
    </xf>
    <xf numFmtId="0" fontId="3" fillId="22" borderId="41" xfId="0" applyFont="1" applyFill="1" applyBorder="1" applyAlignment="1" applyProtection="1">
      <alignment horizontal="left" vertical="center" wrapText="1"/>
      <protection/>
    </xf>
    <xf numFmtId="0" fontId="13" fillId="22" borderId="42" xfId="0" applyFont="1" applyFill="1" applyBorder="1" applyAlignment="1" applyProtection="1">
      <alignment horizontal="left" vertical="center" wrapText="1"/>
      <protection/>
    </xf>
    <xf numFmtId="0" fontId="13" fillId="22" borderId="54" xfId="0" applyFont="1" applyFill="1" applyBorder="1" applyAlignment="1" applyProtection="1">
      <alignment horizontal="left" vertical="center" wrapText="1"/>
      <protection/>
    </xf>
    <xf numFmtId="0" fontId="2" fillId="22" borderId="66" xfId="0" applyFont="1" applyFill="1" applyBorder="1" applyAlignment="1" applyProtection="1">
      <alignment/>
      <protection locked="0"/>
    </xf>
    <xf numFmtId="0" fontId="2" fillId="22" borderId="45" xfId="0" applyFont="1" applyFill="1" applyBorder="1" applyAlignment="1" applyProtection="1">
      <alignment/>
      <protection locked="0"/>
    </xf>
    <xf numFmtId="49" fontId="2" fillId="4" borderId="73" xfId="0" applyNumberFormat="1" applyFont="1" applyFill="1" applyBorder="1" applyAlignment="1" applyProtection="1">
      <alignment horizontal="right" vertical="center"/>
      <protection/>
    </xf>
    <xf numFmtId="49" fontId="2" fillId="4" borderId="68" xfId="0" applyNumberFormat="1" applyFont="1" applyFill="1" applyBorder="1" applyAlignment="1" applyProtection="1">
      <alignment horizontal="right" vertical="center"/>
      <protection/>
    </xf>
    <xf numFmtId="0" fontId="2" fillId="4" borderId="12" xfId="0" applyFont="1" applyFill="1" applyBorder="1" applyAlignment="1" applyProtection="1">
      <alignment horizontal="center"/>
      <protection locked="0"/>
    </xf>
    <xf numFmtId="0" fontId="2" fillId="0" borderId="12" xfId="0" applyFont="1" applyBorder="1" applyAlignment="1" applyProtection="1">
      <alignment/>
      <protection locked="0"/>
    </xf>
    <xf numFmtId="0" fontId="2" fillId="22" borderId="53" xfId="0" applyFont="1" applyFill="1" applyBorder="1" applyAlignment="1" applyProtection="1">
      <alignment/>
      <protection locked="0"/>
    </xf>
    <xf numFmtId="0" fontId="2" fillId="22" borderId="46" xfId="0" applyFont="1" applyFill="1" applyBorder="1" applyAlignment="1" applyProtection="1">
      <alignment/>
      <protection locked="0"/>
    </xf>
    <xf numFmtId="49" fontId="2" fillId="4" borderId="33" xfId="0" applyNumberFormat="1" applyFont="1" applyFill="1" applyBorder="1" applyAlignment="1" applyProtection="1">
      <alignment horizontal="right" vertical="center"/>
      <protection/>
    </xf>
    <xf numFmtId="49" fontId="2" fillId="4" borderId="34" xfId="0" applyNumberFormat="1" applyFont="1" applyFill="1" applyBorder="1" applyAlignment="1" applyProtection="1">
      <alignment horizontal="right" vertical="center"/>
      <protection/>
    </xf>
    <xf numFmtId="0" fontId="2" fillId="4" borderId="14" xfId="0" applyFont="1" applyFill="1" applyBorder="1" applyAlignment="1" applyProtection="1">
      <alignment horizontal="center"/>
      <protection locked="0"/>
    </xf>
    <xf numFmtId="0" fontId="2" fillId="0" borderId="14" xfId="0" applyFont="1" applyBorder="1" applyAlignment="1" applyProtection="1">
      <alignment/>
      <protection locked="0"/>
    </xf>
    <xf numFmtId="0" fontId="5" fillId="22" borderId="41" xfId="0" applyFont="1" applyFill="1" applyBorder="1" applyAlignment="1" applyProtection="1">
      <alignment vertical="center" wrapText="1"/>
      <protection/>
    </xf>
    <xf numFmtId="0" fontId="5" fillId="22" borderId="42" xfId="0" applyFont="1" applyFill="1" applyBorder="1" applyAlignment="1" applyProtection="1">
      <alignment vertical="center" wrapText="1"/>
      <protection/>
    </xf>
    <xf numFmtId="0" fontId="5" fillId="22" borderId="54" xfId="0" applyFont="1" applyFill="1" applyBorder="1" applyAlignment="1" applyProtection="1">
      <alignment vertical="center" wrapText="1"/>
      <protection/>
    </xf>
    <xf numFmtId="0" fontId="2" fillId="22" borderId="66" xfId="0" applyFont="1" applyFill="1" applyBorder="1" applyAlignment="1" applyProtection="1">
      <alignment horizontal="left"/>
      <protection locked="0"/>
    </xf>
    <xf numFmtId="0" fontId="2" fillId="22" borderId="45" xfId="0" applyFont="1" applyFill="1" applyBorder="1" applyAlignment="1" applyProtection="1">
      <alignment horizontal="left"/>
      <protection locked="0"/>
    </xf>
    <xf numFmtId="49" fontId="2" fillId="22" borderId="66" xfId="0" applyNumberFormat="1" applyFont="1" applyFill="1" applyBorder="1" applyAlignment="1" applyProtection="1">
      <alignment horizontal="left"/>
      <protection locked="0"/>
    </xf>
    <xf numFmtId="49" fontId="2" fillId="22" borderId="45" xfId="0" applyNumberFormat="1" applyFont="1" applyFill="1" applyBorder="1" applyAlignment="1" applyProtection="1">
      <alignment horizontal="left"/>
      <protection locked="0"/>
    </xf>
    <xf numFmtId="0" fontId="2" fillId="4" borderId="19"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2" fillId="0" borderId="17" xfId="0" applyFont="1" applyBorder="1" applyAlignment="1" applyProtection="1">
      <alignment/>
      <protection locked="0"/>
    </xf>
    <xf numFmtId="0" fontId="4" fillId="22" borderId="24" xfId="0" applyFont="1" applyFill="1" applyBorder="1" applyAlignment="1" applyProtection="1">
      <alignment horizontal="left" vertical="center" readingOrder="1"/>
      <protection/>
    </xf>
    <xf numFmtId="0" fontId="4" fillId="22" borderId="23" xfId="0" applyFont="1" applyFill="1" applyBorder="1" applyAlignment="1" applyProtection="1">
      <alignment horizontal="left" vertical="center" readingOrder="1"/>
      <protection/>
    </xf>
    <xf numFmtId="0" fontId="4" fillId="22" borderId="42" xfId="0" applyFont="1" applyFill="1" applyBorder="1" applyAlignment="1" applyProtection="1">
      <alignment horizontal="left" vertical="center" readingOrder="1"/>
      <protection/>
    </xf>
    <xf numFmtId="0" fontId="4" fillId="22" borderId="54" xfId="0" applyFont="1" applyFill="1" applyBorder="1" applyAlignment="1" applyProtection="1">
      <alignment horizontal="left" vertical="center" readingOrder="1"/>
      <protection/>
    </xf>
    <xf numFmtId="0" fontId="2" fillId="22" borderId="66" xfId="0" applyNumberFormat="1" applyFont="1" applyFill="1" applyBorder="1" applyAlignment="1" applyProtection="1">
      <alignment horizontal="left"/>
      <protection locked="0"/>
    </xf>
    <xf numFmtId="0" fontId="2" fillId="22" borderId="45" xfId="0" applyNumberFormat="1" applyFont="1" applyFill="1" applyBorder="1" applyAlignment="1" applyProtection="1">
      <alignment horizontal="left"/>
      <protection locked="0"/>
    </xf>
    <xf numFmtId="14" fontId="2" fillId="22" borderId="66" xfId="0" applyNumberFormat="1" applyFont="1" applyFill="1" applyBorder="1" applyAlignment="1" applyProtection="1">
      <alignment horizontal="left"/>
      <protection locked="0"/>
    </xf>
    <xf numFmtId="14" fontId="2" fillId="22" borderId="45" xfId="0" applyNumberFormat="1" applyFont="1" applyFill="1" applyBorder="1" applyAlignment="1" applyProtection="1">
      <alignment horizontal="left"/>
      <protection locked="0"/>
    </xf>
    <xf numFmtId="0" fontId="2" fillId="22" borderId="59" xfId="0" applyFont="1" applyFill="1" applyBorder="1" applyAlignment="1" applyProtection="1">
      <alignment horizontal="center" vertical="center" textRotation="255"/>
      <protection/>
    </xf>
    <xf numFmtId="0" fontId="2" fillId="22" borderId="60" xfId="0" applyFont="1" applyFill="1" applyBorder="1" applyAlignment="1" applyProtection="1">
      <alignment horizontal="center" vertical="center" textRotation="255"/>
      <protection/>
    </xf>
    <xf numFmtId="0" fontId="2" fillId="22" borderId="22" xfId="0" applyFont="1" applyFill="1" applyBorder="1" applyAlignment="1" applyProtection="1">
      <alignment horizontal="center" vertical="center" textRotation="255"/>
      <protection/>
    </xf>
    <xf numFmtId="49" fontId="2" fillId="22" borderId="16" xfId="0" applyNumberFormat="1" applyFont="1" applyFill="1" applyBorder="1" applyAlignment="1" applyProtection="1">
      <alignment horizontal="center"/>
      <protection locked="0"/>
    </xf>
    <xf numFmtId="49" fontId="2" fillId="22" borderId="23" xfId="0" applyNumberFormat="1" applyFont="1" applyFill="1" applyBorder="1" applyAlignment="1" applyProtection="1">
      <alignment horizontal="right"/>
      <protection/>
    </xf>
    <xf numFmtId="0" fontId="2" fillId="0" borderId="23" xfId="0" applyFont="1" applyBorder="1" applyAlignment="1" applyProtection="1">
      <alignment/>
      <protection/>
    </xf>
    <xf numFmtId="49" fontId="2" fillId="22" borderId="16" xfId="0" applyNumberFormat="1" applyFont="1" applyFill="1" applyBorder="1" applyAlignment="1" applyProtection="1">
      <alignment horizontal="center" vertical="center"/>
      <protection locked="0"/>
    </xf>
    <xf numFmtId="49" fontId="2" fillId="22" borderId="66" xfId="0" applyNumberFormat="1" applyFont="1" applyFill="1" applyBorder="1" applyAlignment="1" applyProtection="1">
      <alignment horizontal="center"/>
      <protection locked="0"/>
    </xf>
    <xf numFmtId="0" fontId="2" fillId="22" borderId="0" xfId="0" applyFont="1" applyFill="1" applyBorder="1" applyAlignment="1" applyProtection="1">
      <alignment horizontal="right"/>
      <protection/>
    </xf>
    <xf numFmtId="0" fontId="2" fillId="0" borderId="0" xfId="0" applyFont="1" applyBorder="1" applyAlignment="1" applyProtection="1">
      <alignment/>
      <protection/>
    </xf>
    <xf numFmtId="166" fontId="2" fillId="22" borderId="66" xfId="0" applyNumberFormat="1" applyFont="1" applyFill="1" applyBorder="1" applyAlignment="1" applyProtection="1">
      <alignment horizontal="left"/>
      <protection locked="0"/>
    </xf>
    <xf numFmtId="166" fontId="2" fillId="22" borderId="45" xfId="0" applyNumberFormat="1" applyFont="1" applyFill="1" applyBorder="1" applyAlignment="1" applyProtection="1">
      <alignment horizontal="left"/>
      <protection locked="0"/>
    </xf>
    <xf numFmtId="49" fontId="2" fillId="22" borderId="11" xfId="0" applyNumberFormat="1" applyFont="1" applyFill="1" applyBorder="1" applyAlignment="1" applyProtection="1">
      <alignment horizontal="center"/>
      <protection locked="0"/>
    </xf>
    <xf numFmtId="165" fontId="2" fillId="22" borderId="66" xfId="0" applyNumberFormat="1" applyFont="1" applyFill="1" applyBorder="1" applyAlignment="1" applyProtection="1">
      <alignment horizontal="left"/>
      <protection locked="0"/>
    </xf>
    <xf numFmtId="165" fontId="2" fillId="22" borderId="45" xfId="0" applyNumberFormat="1" applyFont="1" applyFill="1" applyBorder="1" applyAlignment="1" applyProtection="1">
      <alignment horizontal="left"/>
      <protection locked="0"/>
    </xf>
    <xf numFmtId="0" fontId="2" fillId="4" borderId="41" xfId="0" applyFont="1" applyFill="1" applyBorder="1" applyAlignment="1" applyProtection="1">
      <alignment horizontal="center"/>
      <protection/>
    </xf>
    <xf numFmtId="0" fontId="2" fillId="0" borderId="42" xfId="0" applyFont="1" applyBorder="1" applyAlignment="1" applyProtection="1">
      <alignment/>
      <protection/>
    </xf>
    <xf numFmtId="0" fontId="2" fillId="22" borderId="66" xfId="0" applyFont="1" applyFill="1" applyBorder="1" applyAlignment="1" applyProtection="1">
      <alignment horizontal="center"/>
      <protection/>
    </xf>
    <xf numFmtId="0" fontId="5" fillId="22" borderId="41" xfId="0" applyFont="1" applyFill="1" applyBorder="1" applyAlignment="1" applyProtection="1">
      <alignment wrapText="1"/>
      <protection/>
    </xf>
    <xf numFmtId="0" fontId="5" fillId="22" borderId="42" xfId="0" applyFont="1" applyFill="1" applyBorder="1" applyAlignment="1" applyProtection="1">
      <alignment wrapText="1"/>
      <protection/>
    </xf>
    <xf numFmtId="0" fontId="5" fillId="22" borderId="54" xfId="0" applyFont="1" applyFill="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0</xdr:row>
      <xdr:rowOff>76200</xdr:rowOff>
    </xdr:from>
    <xdr:to>
      <xdr:col>19</xdr:col>
      <xdr:colOff>428625</xdr:colOff>
      <xdr:row>4</xdr:row>
      <xdr:rowOff>104775</xdr:rowOff>
    </xdr:to>
    <xdr:pic>
      <xdr:nvPicPr>
        <xdr:cNvPr id="1" name="Picture 1" descr="DEKALB no tag.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229850" y="76200"/>
          <a:ext cx="1781175" cy="904875"/>
        </a:xfrm>
        <a:prstGeom prst="rect">
          <a:avLst/>
        </a:prstGeom>
        <a:noFill/>
        <a:ln w="9525" cmpd="sng">
          <a:noFill/>
        </a:ln>
      </xdr:spPr>
    </xdr:pic>
    <xdr:clientData/>
  </xdr:twoCellAnchor>
  <xdr:twoCellAnchor>
    <xdr:from>
      <xdr:col>17</xdr:col>
      <xdr:colOff>85725</xdr:colOff>
      <xdr:row>47</xdr:row>
      <xdr:rowOff>0</xdr:rowOff>
    </xdr:from>
    <xdr:to>
      <xdr:col>19</xdr:col>
      <xdr:colOff>409575</xdr:colOff>
      <xdr:row>47</xdr:row>
      <xdr:rowOff>0</xdr:rowOff>
    </xdr:to>
    <xdr:grpSp>
      <xdr:nvGrpSpPr>
        <xdr:cNvPr id="2" name="Group 8"/>
        <xdr:cNvGrpSpPr>
          <a:grpSpLocks/>
        </xdr:cNvGrpSpPr>
      </xdr:nvGrpSpPr>
      <xdr:grpSpPr>
        <a:xfrm>
          <a:off x="10315575" y="10096500"/>
          <a:ext cx="1676400" cy="0"/>
          <a:chOff x="110607475" y="114141250"/>
          <a:chExt cx="1658901" cy="714375"/>
        </a:xfrm>
        <a:solidFill>
          <a:srgbClr val="FFFFFF"/>
        </a:solidFill>
      </xdr:grpSpPr>
      <xdr:pic>
        <xdr:nvPicPr>
          <xdr:cNvPr id="3" name="Picture 11"/>
          <xdr:cNvPicPr preferRelativeResize="1">
            <a:picLocks noChangeAspect="1"/>
          </xdr:cNvPicPr>
        </xdr:nvPicPr>
        <xdr:blipFill>
          <a:blip r:embed="rId2"/>
          <a:stretch>
            <a:fillRect/>
          </a:stretch>
        </xdr:blipFill>
        <xdr:spPr>
          <a:xfrm>
            <a:off x="110607475" y="114141250"/>
            <a:ext cx="669367" cy="714375"/>
          </a:xfrm>
          <a:prstGeom prst="rect">
            <a:avLst/>
          </a:prstGeom>
          <a:noFill/>
          <a:ln w="9525" cmpd="sng">
            <a:noFill/>
          </a:ln>
        </xdr:spPr>
      </xdr:pic>
      <xdr:pic>
        <xdr:nvPicPr>
          <xdr:cNvPr id="4" name="Picture 12"/>
          <xdr:cNvPicPr preferRelativeResize="1">
            <a:picLocks noChangeAspect="1"/>
          </xdr:cNvPicPr>
        </xdr:nvPicPr>
        <xdr:blipFill>
          <a:blip r:embed="rId3"/>
          <a:stretch>
            <a:fillRect/>
          </a:stretch>
        </xdr:blipFill>
        <xdr:spPr>
          <a:xfrm>
            <a:off x="111323291" y="114441288"/>
            <a:ext cx="943085" cy="390763"/>
          </a:xfrm>
          <a:prstGeom prst="rect">
            <a:avLst/>
          </a:prstGeom>
          <a:noFill/>
          <a:ln w="9525" cmpd="sng">
            <a:noFill/>
          </a:ln>
        </xdr:spPr>
      </xdr:pic>
    </xdr:grpSp>
    <xdr:clientData/>
  </xdr:twoCellAnchor>
  <xdr:twoCellAnchor>
    <xdr:from>
      <xdr:col>5</xdr:col>
      <xdr:colOff>342900</xdr:colOff>
      <xdr:row>47</xdr:row>
      <xdr:rowOff>0</xdr:rowOff>
    </xdr:from>
    <xdr:to>
      <xdr:col>11</xdr:col>
      <xdr:colOff>0</xdr:colOff>
      <xdr:row>47</xdr:row>
      <xdr:rowOff>0</xdr:rowOff>
    </xdr:to>
    <xdr:sp>
      <xdr:nvSpPr>
        <xdr:cNvPr id="5" name="TextBox 6"/>
        <xdr:cNvSpPr txBox="1">
          <a:spLocks noChangeArrowheads="1"/>
        </xdr:cNvSpPr>
      </xdr:nvSpPr>
      <xdr:spPr>
        <a:xfrm>
          <a:off x="3390900" y="10096500"/>
          <a:ext cx="3819525"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200" b="0" i="0" u="none" baseline="0">
              <a:solidFill>
                <a:srgbClr val="FF0000"/>
              </a:solidFill>
              <a:latin typeface="Calibri"/>
              <a:ea typeface="Calibri"/>
              <a:cs typeface="Calibri"/>
            </a:rPr>
            <a:t>not legally</a:t>
          </a:r>
          <a:r>
            <a:rPr lang="en-US" cap="none" sz="2200" b="0" i="0" u="none" baseline="0">
              <a:solidFill>
                <a:srgbClr val="FF0000"/>
              </a:solidFill>
              <a:latin typeface="Calibri"/>
              <a:ea typeface="Calibri"/>
              <a:cs typeface="Calibri"/>
            </a:rPr>
            <a:t> approved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0</xdr:row>
      <xdr:rowOff>161925</xdr:rowOff>
    </xdr:from>
    <xdr:to>
      <xdr:col>20</xdr:col>
      <xdr:colOff>0</xdr:colOff>
      <xdr:row>4</xdr:row>
      <xdr:rowOff>190500</xdr:rowOff>
    </xdr:to>
    <xdr:pic>
      <xdr:nvPicPr>
        <xdr:cNvPr id="1" name="Picture 2" descr="DEKALB no tag.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467850" y="161925"/>
          <a:ext cx="175260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0</xdr:row>
      <xdr:rowOff>171450</xdr:rowOff>
    </xdr:from>
    <xdr:to>
      <xdr:col>19</xdr:col>
      <xdr:colOff>457200</xdr:colOff>
      <xdr:row>4</xdr:row>
      <xdr:rowOff>200025</xdr:rowOff>
    </xdr:to>
    <xdr:pic>
      <xdr:nvPicPr>
        <xdr:cNvPr id="1" name="Picture 3" descr="DEKALB no tag.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467850" y="171450"/>
          <a:ext cx="17526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xdr:colOff>
      <xdr:row>0</xdr:row>
      <xdr:rowOff>171450</xdr:rowOff>
    </xdr:from>
    <xdr:to>
      <xdr:col>19</xdr:col>
      <xdr:colOff>466725</xdr:colOff>
      <xdr:row>4</xdr:row>
      <xdr:rowOff>200025</xdr:rowOff>
    </xdr:to>
    <xdr:pic>
      <xdr:nvPicPr>
        <xdr:cNvPr id="1" name="Picture 2" descr="DEKALB no tag.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477375" y="171450"/>
          <a:ext cx="17526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FREN\AppData\Local\Microsoft\Windows\Temporary%20Internet%20Files\Content.Outlook\80ROVEF9\US20%20CAG%20CG%20MD%20130611072002%20BILL%20IMMK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ot Data Form"/>
      <sheetName val="Validation"/>
      <sheetName val="County"/>
      <sheetName val="Company"/>
      <sheetName val="Sales_Manager"/>
      <sheetName val="Protocol_Numbers"/>
      <sheetName val="Observation"/>
      <sheetName val="Plot_Type"/>
    </sheetNames>
    <sheetDataSet>
      <sheetData sheetId="0">
        <row r="14">
          <cell r="G14" t="str">
            <v>CORN GRAIN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BI76"/>
  <sheetViews>
    <sheetView tabSelected="1" zoomScale="80" zoomScaleNormal="80" zoomScalePageLayoutView="0" workbookViewId="0" topLeftCell="A32">
      <selection activeCell="F54" sqref="F54"/>
    </sheetView>
  </sheetViews>
  <sheetFormatPr defaultColWidth="9.140625" defaultRowHeight="12.75"/>
  <cols>
    <col min="1" max="1" width="3.57421875" style="172" customWidth="1"/>
    <col min="2" max="2" width="12.421875" style="172" customWidth="1"/>
    <col min="3" max="3" width="12.421875" style="172" hidden="1" customWidth="1"/>
    <col min="4" max="4" width="12.00390625" style="172" customWidth="1"/>
    <col min="5" max="5" width="17.7109375" style="172" customWidth="1"/>
    <col min="6" max="6" width="20.421875" style="172" customWidth="1"/>
    <col min="7" max="8" width="9.00390625" style="172" customWidth="1"/>
    <col min="9" max="9" width="8.8515625" style="172" customWidth="1"/>
    <col min="10" max="10" width="8.00390625" style="172" customWidth="1"/>
    <col min="11" max="13" width="7.140625" style="172" customWidth="1"/>
    <col min="14" max="14" width="6.140625" style="172" customWidth="1"/>
    <col min="15" max="15" width="8.00390625" style="172" customWidth="1"/>
    <col min="16" max="16" width="7.140625" style="172" customWidth="1"/>
    <col min="17" max="17" width="9.7109375" style="172" customWidth="1"/>
    <col min="18" max="18" width="13.140625" style="172" customWidth="1"/>
    <col min="19" max="19" width="7.140625" style="172" customWidth="1"/>
    <col min="20" max="20" width="6.8515625" style="172" bestFit="1" customWidth="1"/>
    <col min="21" max="21" width="19.140625" style="169" hidden="1" customWidth="1"/>
    <col min="22" max="22" width="15.8515625" style="168" hidden="1" customWidth="1"/>
    <col min="23" max="23" width="12.28125" style="168" hidden="1" customWidth="1"/>
    <col min="24" max="24" width="12.7109375" style="168" hidden="1" customWidth="1"/>
    <col min="25" max="25" width="9.00390625" style="168" hidden="1" customWidth="1"/>
    <col min="26" max="26" width="12.7109375" style="168" hidden="1" customWidth="1"/>
    <col min="27" max="27" width="12.8515625" style="168" hidden="1" customWidth="1"/>
    <col min="28" max="28" width="26.7109375" style="173" hidden="1" customWidth="1"/>
    <col min="29" max="29" width="20.140625" style="168" hidden="1" customWidth="1"/>
    <col min="30" max="30" width="12.8515625" style="168" hidden="1" customWidth="1"/>
    <col min="31" max="31" width="9.140625" style="0" hidden="1" customWidth="1"/>
    <col min="32" max="32" width="27.140625" style="173" hidden="1" customWidth="1"/>
    <col min="33" max="33" width="12.421875" style="169" hidden="1" customWidth="1"/>
    <col min="34" max="34" width="16.57421875" style="169" hidden="1" customWidth="1"/>
    <col min="35" max="36" width="9.140625" style="169" hidden="1" customWidth="1"/>
    <col min="37" max="37" width="13.57421875" style="169" hidden="1" customWidth="1"/>
    <col min="38" max="39" width="9.140625" style="169" hidden="1" customWidth="1"/>
    <col min="40" max="40" width="2.57421875" style="169" hidden="1" customWidth="1"/>
    <col min="41" max="44" width="13.7109375" style="169" hidden="1" customWidth="1"/>
    <col min="45" max="45" width="14.421875" style="169" hidden="1" customWidth="1"/>
    <col min="46" max="46" width="9.140625" style="169" hidden="1" customWidth="1"/>
    <col min="47" max="57" width="9.140625" style="169" customWidth="1"/>
    <col min="58" max="58" width="10.57421875" style="169" customWidth="1"/>
    <col min="59" max="16384" width="9.140625" style="169" customWidth="1"/>
  </cols>
  <sheetData>
    <row r="1" spans="1:61" s="69" customFormat="1" ht="19.5" customHeight="1">
      <c r="A1" s="418" t="s">
        <v>914</v>
      </c>
      <c r="B1" s="324" t="s">
        <v>915</v>
      </c>
      <c r="C1" s="301"/>
      <c r="D1" s="421" t="s">
        <v>1345</v>
      </c>
      <c r="E1" s="421"/>
      <c r="F1" s="422" t="s">
        <v>1338</v>
      </c>
      <c r="G1" s="423"/>
      <c r="H1" s="424"/>
      <c r="I1" s="425" t="s">
        <v>1198</v>
      </c>
      <c r="J1" s="428" t="s">
        <v>1340</v>
      </c>
      <c r="K1" s="429"/>
      <c r="L1" s="429"/>
      <c r="M1" s="429"/>
      <c r="N1" s="429"/>
      <c r="O1" s="429"/>
      <c r="P1" s="429"/>
      <c r="Q1" s="430"/>
      <c r="R1" s="64"/>
      <c r="S1" s="64"/>
      <c r="T1" s="65"/>
      <c r="U1" s="66"/>
      <c r="V1" s="67" t="s">
        <v>917</v>
      </c>
      <c r="W1" s="68" t="s">
        <v>918</v>
      </c>
      <c r="X1" s="67" t="s">
        <v>919</v>
      </c>
      <c r="Y1" s="67" t="s">
        <v>920</v>
      </c>
      <c r="Z1" s="67" t="s">
        <v>921</v>
      </c>
      <c r="AA1" s="71" t="s">
        <v>1058</v>
      </c>
      <c r="AB1" s="70" t="s">
        <v>923</v>
      </c>
      <c r="AC1" s="71" t="s">
        <v>978</v>
      </c>
      <c r="AD1" s="71" t="s">
        <v>44</v>
      </c>
      <c r="AF1" s="70" t="s">
        <v>924</v>
      </c>
      <c r="AG1" s="71" t="s">
        <v>1061</v>
      </c>
      <c r="AH1" s="71"/>
      <c r="AI1" s="71"/>
      <c r="AJ1" s="71"/>
      <c r="AK1" s="71" t="s">
        <v>57</v>
      </c>
      <c r="AR1" s="123"/>
      <c r="AT1" s="123"/>
      <c r="BD1" s="79"/>
      <c r="BE1" s="123"/>
      <c r="BG1" s="123"/>
      <c r="BH1" s="123"/>
      <c r="BI1" s="123"/>
    </row>
    <row r="2" spans="1:43" s="69" customFormat="1" ht="16.5" customHeight="1">
      <c r="A2" s="419"/>
      <c r="B2" s="362" t="s">
        <v>925</v>
      </c>
      <c r="C2" s="302"/>
      <c r="D2" s="437"/>
      <c r="E2" s="437"/>
      <c r="F2" s="332"/>
      <c r="G2" s="333"/>
      <c r="H2" s="334"/>
      <c r="I2" s="426"/>
      <c r="J2" s="431"/>
      <c r="K2" s="432"/>
      <c r="L2" s="432"/>
      <c r="M2" s="432"/>
      <c r="N2" s="432"/>
      <c r="O2" s="432"/>
      <c r="P2" s="432"/>
      <c r="Q2" s="433"/>
      <c r="R2" s="74"/>
      <c r="S2" s="74"/>
      <c r="T2" s="75"/>
      <c r="U2" s="299" t="s">
        <v>1339</v>
      </c>
      <c r="V2" s="76" t="s">
        <v>1180</v>
      </c>
      <c r="W2" s="69" t="s">
        <v>1189</v>
      </c>
      <c r="X2" s="76" t="s">
        <v>1190</v>
      </c>
      <c r="Y2" s="76" t="s">
        <v>1197</v>
      </c>
      <c r="Z2" s="76" t="s">
        <v>1224</v>
      </c>
      <c r="AA2" s="69" t="s">
        <v>1057</v>
      </c>
      <c r="AB2" s="77" t="s">
        <v>1239</v>
      </c>
      <c r="AC2" s="69" t="s">
        <v>52</v>
      </c>
      <c r="AD2" s="69" t="s">
        <v>46</v>
      </c>
      <c r="AF2" s="300" t="s">
        <v>1314</v>
      </c>
      <c r="AG2" s="69" t="s">
        <v>1198</v>
      </c>
      <c r="AK2" s="69" t="s">
        <v>1084</v>
      </c>
      <c r="AL2" s="214"/>
      <c r="AM2" s="214"/>
      <c r="AO2" s="211"/>
      <c r="AP2" s="366"/>
      <c r="AQ2" s="366"/>
    </row>
    <row r="3" spans="1:43" s="69" customFormat="1" ht="16.5" customHeight="1">
      <c r="A3" s="419"/>
      <c r="B3" s="325" t="s">
        <v>927</v>
      </c>
      <c r="C3" s="302"/>
      <c r="D3" s="437" t="s">
        <v>1346</v>
      </c>
      <c r="E3" s="437"/>
      <c r="F3" s="335"/>
      <c r="G3" s="336"/>
      <c r="H3" s="337"/>
      <c r="I3" s="427"/>
      <c r="J3" s="434"/>
      <c r="K3" s="435"/>
      <c r="L3" s="435"/>
      <c r="M3" s="435"/>
      <c r="N3" s="435"/>
      <c r="O3" s="435"/>
      <c r="P3" s="435"/>
      <c r="Q3" s="436"/>
      <c r="R3" s="74"/>
      <c r="S3" s="74"/>
      <c r="T3" s="75"/>
      <c r="U3" s="66"/>
      <c r="V3" s="76" t="s">
        <v>1181</v>
      </c>
      <c r="W3" s="69" t="s">
        <v>1199</v>
      </c>
      <c r="X3" s="76" t="s">
        <v>1191</v>
      </c>
      <c r="Y3" s="76" t="s">
        <v>1198</v>
      </c>
      <c r="Z3" s="76" t="s">
        <v>1225</v>
      </c>
      <c r="AB3" s="69" t="s">
        <v>3</v>
      </c>
      <c r="AC3" s="69" t="s">
        <v>52</v>
      </c>
      <c r="AD3" s="76" t="s">
        <v>48</v>
      </c>
      <c r="AF3" s="300" t="s">
        <v>1319</v>
      </c>
      <c r="AG3" s="69" t="s">
        <v>1197</v>
      </c>
      <c r="AK3" s="69" t="s">
        <v>1081</v>
      </c>
      <c r="AO3" s="211"/>
      <c r="AP3" s="366"/>
      <c r="AQ3" s="366"/>
    </row>
    <row r="4" spans="1:43" s="69" customFormat="1" ht="16.5" customHeight="1" thickBot="1">
      <c r="A4" s="419"/>
      <c r="B4" s="363" t="s">
        <v>928</v>
      </c>
      <c r="C4" s="303"/>
      <c r="D4" s="449"/>
      <c r="E4" s="449"/>
      <c r="F4" s="338"/>
      <c r="G4" s="339"/>
      <c r="H4" s="340"/>
      <c r="I4" s="450" t="s">
        <v>1198</v>
      </c>
      <c r="J4" s="452" t="s">
        <v>1337</v>
      </c>
      <c r="K4" s="453"/>
      <c r="L4" s="453"/>
      <c r="M4" s="453"/>
      <c r="N4" s="453"/>
      <c r="O4" s="453"/>
      <c r="P4" s="453"/>
      <c r="Q4" s="454"/>
      <c r="R4" s="74"/>
      <c r="S4" s="74"/>
      <c r="T4" s="75"/>
      <c r="U4" s="66"/>
      <c r="V4" s="69" t="s">
        <v>1182</v>
      </c>
      <c r="W4" s="69" t="s">
        <v>1200</v>
      </c>
      <c r="X4" s="76" t="s">
        <v>1192</v>
      </c>
      <c r="Z4" s="76" t="s">
        <v>1226</v>
      </c>
      <c r="AB4" s="79" t="s">
        <v>1240</v>
      </c>
      <c r="AC4" s="69" t="s">
        <v>51</v>
      </c>
      <c r="AD4" s="69" t="s">
        <v>46</v>
      </c>
      <c r="AF4" s="300" t="s">
        <v>1320</v>
      </c>
      <c r="AK4" s="69" t="s">
        <v>1104</v>
      </c>
      <c r="AL4"/>
      <c r="AM4"/>
      <c r="AO4" s="211"/>
      <c r="AP4" s="366"/>
      <c r="AQ4" s="366"/>
    </row>
    <row r="5" spans="1:43" s="69" customFormat="1" ht="16.5" customHeight="1" thickBot="1">
      <c r="A5" s="419"/>
      <c r="B5" s="327" t="s">
        <v>1222</v>
      </c>
      <c r="C5" s="304"/>
      <c r="D5" s="421" t="s">
        <v>1347</v>
      </c>
      <c r="E5" s="421"/>
      <c r="F5" s="471" t="s">
        <v>1341</v>
      </c>
      <c r="G5" s="472"/>
      <c r="H5" s="473"/>
      <c r="I5" s="451"/>
      <c r="J5" s="455"/>
      <c r="K5" s="456"/>
      <c r="L5" s="456"/>
      <c r="M5" s="456"/>
      <c r="N5" s="456"/>
      <c r="O5" s="456"/>
      <c r="P5" s="456"/>
      <c r="Q5" s="457"/>
      <c r="R5" s="74"/>
      <c r="S5" s="74"/>
      <c r="T5" s="75"/>
      <c r="U5" s="66"/>
      <c r="V5" s="76" t="s">
        <v>1183</v>
      </c>
      <c r="W5" s="69" t="s">
        <v>1188</v>
      </c>
      <c r="X5" s="76" t="s">
        <v>1193</v>
      </c>
      <c r="AA5" s="71"/>
      <c r="AB5" s="69" t="s">
        <v>648</v>
      </c>
      <c r="AC5" s="69" t="s">
        <v>51</v>
      </c>
      <c r="AD5" s="76" t="s">
        <v>49</v>
      </c>
      <c r="AF5" s="300" t="s">
        <v>1321</v>
      </c>
      <c r="AK5" s="123" t="s">
        <v>2</v>
      </c>
      <c r="AL5"/>
      <c r="AM5"/>
      <c r="AO5" s="211"/>
      <c r="AP5" s="366"/>
      <c r="AQ5" s="366"/>
    </row>
    <row r="6" spans="1:43" s="69" customFormat="1" ht="18.75" customHeight="1" thickBot="1">
      <c r="A6" s="419"/>
      <c r="B6" s="328" t="s">
        <v>934</v>
      </c>
      <c r="C6" s="305"/>
      <c r="D6" s="474" t="s">
        <v>1184</v>
      </c>
      <c r="E6" s="474"/>
      <c r="F6" s="329" t="s">
        <v>1344</v>
      </c>
      <c r="G6" s="475" t="s">
        <v>1349</v>
      </c>
      <c r="H6" s="476"/>
      <c r="I6" s="341" t="s">
        <v>1198</v>
      </c>
      <c r="J6" s="477" t="s">
        <v>0</v>
      </c>
      <c r="K6" s="478"/>
      <c r="L6" s="356"/>
      <c r="M6" s="357"/>
      <c r="N6" s="357"/>
      <c r="O6" s="358" t="s">
        <v>1173</v>
      </c>
      <c r="P6" s="357"/>
      <c r="Q6" s="359"/>
      <c r="R6" s="458" t="s">
        <v>1060</v>
      </c>
      <c r="S6" s="459"/>
      <c r="T6" s="460"/>
      <c r="U6" s="83"/>
      <c r="V6" s="76" t="s">
        <v>1184</v>
      </c>
      <c r="W6" s="69" t="s">
        <v>1202</v>
      </c>
      <c r="X6" s="76" t="s">
        <v>1194</v>
      </c>
      <c r="Y6" s="69" t="s">
        <v>926</v>
      </c>
      <c r="Z6" s="76"/>
      <c r="AA6" s="81"/>
      <c r="AB6" s="69" t="s">
        <v>1170</v>
      </c>
      <c r="AC6" s="81" t="s">
        <v>455</v>
      </c>
      <c r="AD6" s="69" t="s">
        <v>47</v>
      </c>
      <c r="AF6" s="300" t="s">
        <v>1315</v>
      </c>
      <c r="AG6" s="71" t="s">
        <v>1064</v>
      </c>
      <c r="AK6" s="69" t="s">
        <v>1085</v>
      </c>
      <c r="AL6" s="214"/>
      <c r="AM6" s="214"/>
      <c r="AO6" s="211"/>
      <c r="AP6" s="366"/>
      <c r="AQ6" s="366"/>
    </row>
    <row r="7" spans="1:43" s="69" customFormat="1" ht="16.5" customHeight="1">
      <c r="A7" s="419"/>
      <c r="B7" s="325" t="s">
        <v>937</v>
      </c>
      <c r="C7" s="305"/>
      <c r="D7" s="465" t="s">
        <v>1348</v>
      </c>
      <c r="E7" s="465"/>
      <c r="F7" s="330" t="s">
        <v>1211</v>
      </c>
      <c r="G7" s="466" t="s">
        <v>1350</v>
      </c>
      <c r="H7" s="467"/>
      <c r="I7" s="439" t="s">
        <v>1236</v>
      </c>
      <c r="J7" s="440"/>
      <c r="K7" s="468"/>
      <c r="L7" s="469"/>
      <c r="M7" s="469"/>
      <c r="N7" s="469"/>
      <c r="O7" s="469"/>
      <c r="P7" s="469"/>
      <c r="Q7" s="470"/>
      <c r="R7" s="461"/>
      <c r="S7" s="459"/>
      <c r="T7" s="460"/>
      <c r="U7" s="85"/>
      <c r="V7" s="76" t="s">
        <v>1185</v>
      </c>
      <c r="W7" s="69" t="s">
        <v>1201</v>
      </c>
      <c r="X7" s="76" t="s">
        <v>1195</v>
      </c>
      <c r="Z7" s="76"/>
      <c r="AA7" s="81"/>
      <c r="AB7" s="69" t="s">
        <v>1241</v>
      </c>
      <c r="AC7" s="81" t="s">
        <v>455</v>
      </c>
      <c r="AD7" s="76" t="s">
        <v>49</v>
      </c>
      <c r="AF7" s="300" t="s">
        <v>1316</v>
      </c>
      <c r="AG7" s="69" t="s">
        <v>1198</v>
      </c>
      <c r="AK7" s="69" t="s">
        <v>1086</v>
      </c>
      <c r="AL7"/>
      <c r="AM7"/>
      <c r="AO7" s="211"/>
      <c r="AP7" s="366"/>
      <c r="AQ7" s="366"/>
    </row>
    <row r="8" spans="1:43" s="69" customFormat="1" ht="16.5" customHeight="1" thickBot="1">
      <c r="A8" s="419"/>
      <c r="B8" s="325" t="s">
        <v>941</v>
      </c>
      <c r="C8" s="302"/>
      <c r="D8" s="443">
        <v>34000</v>
      </c>
      <c r="E8" s="479"/>
      <c r="F8" s="331" t="s">
        <v>1213</v>
      </c>
      <c r="G8" s="480" t="s">
        <v>1351</v>
      </c>
      <c r="H8" s="481"/>
      <c r="I8" s="439" t="s">
        <v>938</v>
      </c>
      <c r="J8" s="440"/>
      <c r="K8" s="441"/>
      <c r="L8" s="441"/>
      <c r="M8" s="442"/>
      <c r="N8" s="342" t="s">
        <v>939</v>
      </c>
      <c r="O8" s="343"/>
      <c r="P8" s="344" t="s">
        <v>940</v>
      </c>
      <c r="Q8" s="345"/>
      <c r="R8" s="461"/>
      <c r="S8" s="459"/>
      <c r="T8" s="460"/>
      <c r="U8" s="85"/>
      <c r="V8" s="69" t="s">
        <v>1186</v>
      </c>
      <c r="W8" s="69" t="s">
        <v>1203</v>
      </c>
      <c r="X8" s="76" t="s">
        <v>1196</v>
      </c>
      <c r="Z8" s="76"/>
      <c r="AA8" s="86"/>
      <c r="AB8" s="69" t="s">
        <v>1169</v>
      </c>
      <c r="AC8" s="86" t="s">
        <v>50</v>
      </c>
      <c r="AD8" s="76" t="s">
        <v>49</v>
      </c>
      <c r="AF8" s="300" t="s">
        <v>1317</v>
      </c>
      <c r="AG8" s="69" t="s">
        <v>1197</v>
      </c>
      <c r="AK8" s="69" t="s">
        <v>1087</v>
      </c>
      <c r="AL8"/>
      <c r="AM8"/>
      <c r="AO8" s="211"/>
      <c r="AP8" s="366"/>
      <c r="AQ8" s="366"/>
    </row>
    <row r="9" spans="1:47" s="69" customFormat="1" ht="16.5" customHeight="1" thickBot="1">
      <c r="A9" s="419"/>
      <c r="B9" s="325" t="s">
        <v>935</v>
      </c>
      <c r="C9" s="302"/>
      <c r="D9" s="445">
        <v>41923</v>
      </c>
      <c r="E9" s="443"/>
      <c r="F9" s="446" t="s">
        <v>1221</v>
      </c>
      <c r="G9" s="447"/>
      <c r="H9" s="448"/>
      <c r="I9" s="439" t="s">
        <v>942</v>
      </c>
      <c r="J9" s="440"/>
      <c r="K9" s="441"/>
      <c r="L9" s="441"/>
      <c r="M9" s="442"/>
      <c r="N9" s="342" t="s">
        <v>939</v>
      </c>
      <c r="O9" s="343"/>
      <c r="P9" s="344" t="s">
        <v>940</v>
      </c>
      <c r="Q9" s="345"/>
      <c r="R9" s="461"/>
      <c r="S9" s="459"/>
      <c r="T9" s="460"/>
      <c r="U9" s="90"/>
      <c r="V9" s="76"/>
      <c r="W9" s="69" t="s">
        <v>1204</v>
      </c>
      <c r="X9" s="76"/>
      <c r="Z9" s="76"/>
      <c r="AA9" s="76"/>
      <c r="AB9" s="69" t="s">
        <v>31</v>
      </c>
      <c r="AC9" s="69" t="s">
        <v>40</v>
      </c>
      <c r="AD9" s="69" t="s">
        <v>46</v>
      </c>
      <c r="AF9" s="300" t="s">
        <v>1318</v>
      </c>
      <c r="AK9" s="69" t="s">
        <v>503</v>
      </c>
      <c r="AL9"/>
      <c r="AM9"/>
      <c r="AO9" s="211"/>
      <c r="AP9" s="366"/>
      <c r="AQ9" s="366"/>
      <c r="AU9" s="123"/>
    </row>
    <row r="10" spans="1:47" s="69" customFormat="1" ht="16.5" customHeight="1">
      <c r="A10" s="419"/>
      <c r="B10" s="325" t="s">
        <v>1223</v>
      </c>
      <c r="C10" s="302"/>
      <c r="D10" s="443" t="s">
        <v>1226</v>
      </c>
      <c r="E10" s="443"/>
      <c r="F10" s="307" t="s">
        <v>1220</v>
      </c>
      <c r="G10" s="306" t="s">
        <v>949</v>
      </c>
      <c r="H10" s="308" t="s">
        <v>952</v>
      </c>
      <c r="I10" s="439" t="s">
        <v>944</v>
      </c>
      <c r="J10" s="440"/>
      <c r="K10" s="441"/>
      <c r="L10" s="441"/>
      <c r="M10" s="442"/>
      <c r="N10" s="342" t="s">
        <v>939</v>
      </c>
      <c r="O10" s="343"/>
      <c r="P10" s="344" t="s">
        <v>940</v>
      </c>
      <c r="Q10" s="345"/>
      <c r="R10" s="461"/>
      <c r="S10" s="459"/>
      <c r="T10" s="460"/>
      <c r="U10" s="85"/>
      <c r="V10" s="76"/>
      <c r="W10" s="69" t="s">
        <v>1205</v>
      </c>
      <c r="X10" s="76"/>
      <c r="Z10" s="382"/>
      <c r="AA10" s="76"/>
      <c r="AB10" s="69" t="s">
        <v>33</v>
      </c>
      <c r="AC10" s="69" t="s">
        <v>45</v>
      </c>
      <c r="AD10" s="69" t="s">
        <v>46</v>
      </c>
      <c r="AF10" s="300" t="s">
        <v>1322</v>
      </c>
      <c r="AK10" s="69" t="s">
        <v>506</v>
      </c>
      <c r="AL10"/>
      <c r="AM10"/>
      <c r="AO10" s="211"/>
      <c r="AP10" s="366"/>
      <c r="AQ10" s="366"/>
      <c r="AU10" s="123"/>
    </row>
    <row r="11" spans="1:47" s="69" customFormat="1" ht="16.5" customHeight="1">
      <c r="A11" s="419"/>
      <c r="B11" s="325" t="s">
        <v>943</v>
      </c>
      <c r="C11" s="302"/>
      <c r="D11" s="444" t="s">
        <v>1188</v>
      </c>
      <c r="E11" s="444"/>
      <c r="F11" s="309" t="s">
        <v>1216</v>
      </c>
      <c r="G11" s="376"/>
      <c r="H11" s="346"/>
      <c r="I11" s="439" t="s">
        <v>946</v>
      </c>
      <c r="J11" s="440"/>
      <c r="K11" s="441" t="s">
        <v>926</v>
      </c>
      <c r="L11" s="441"/>
      <c r="M11" s="442"/>
      <c r="N11" s="342" t="s">
        <v>939</v>
      </c>
      <c r="O11" s="343"/>
      <c r="P11" s="344" t="s">
        <v>940</v>
      </c>
      <c r="Q11" s="345"/>
      <c r="R11" s="461"/>
      <c r="S11" s="459"/>
      <c r="T11" s="460"/>
      <c r="U11" s="85"/>
      <c r="X11" s="76"/>
      <c r="Z11" s="382"/>
      <c r="AA11" s="76"/>
      <c r="AB11" s="384" t="s">
        <v>454</v>
      </c>
      <c r="AC11" s="69" t="s">
        <v>456</v>
      </c>
      <c r="AD11" s="69" t="s">
        <v>154</v>
      </c>
      <c r="AF11" s="300" t="s">
        <v>1323</v>
      </c>
      <c r="AK11" s="69" t="s">
        <v>504</v>
      </c>
      <c r="AL11" s="214"/>
      <c r="AM11" s="214"/>
      <c r="AO11" s="211"/>
      <c r="AP11" s="366"/>
      <c r="AQ11" s="366"/>
      <c r="AU11" s="123"/>
    </row>
    <row r="12" spans="1:43" s="69" customFormat="1" ht="16.5" customHeight="1" thickBot="1">
      <c r="A12" s="419"/>
      <c r="B12" s="325" t="s">
        <v>945</v>
      </c>
      <c r="C12" s="302"/>
      <c r="D12" s="438" t="s">
        <v>1190</v>
      </c>
      <c r="E12" s="438"/>
      <c r="F12" s="360" t="s">
        <v>1217</v>
      </c>
      <c r="G12" s="376"/>
      <c r="H12" s="346"/>
      <c r="I12" s="439" t="s">
        <v>948</v>
      </c>
      <c r="J12" s="440"/>
      <c r="K12" s="441" t="s">
        <v>1352</v>
      </c>
      <c r="L12" s="441"/>
      <c r="M12" s="442"/>
      <c r="N12" s="342" t="s">
        <v>939</v>
      </c>
      <c r="O12" s="343" t="s">
        <v>1353</v>
      </c>
      <c r="P12" s="344" t="s">
        <v>940</v>
      </c>
      <c r="Q12" s="345">
        <v>41766</v>
      </c>
      <c r="R12" s="462"/>
      <c r="S12" s="463"/>
      <c r="T12" s="464"/>
      <c r="U12" s="85"/>
      <c r="AB12" s="69" t="s">
        <v>34</v>
      </c>
      <c r="AC12" s="69" t="s">
        <v>457</v>
      </c>
      <c r="AD12" s="69" t="s">
        <v>47</v>
      </c>
      <c r="AF12" s="300" t="s">
        <v>1324</v>
      </c>
      <c r="AK12" s="69" t="s">
        <v>511</v>
      </c>
      <c r="AL12"/>
      <c r="AM12"/>
      <c r="AO12" s="211"/>
      <c r="AP12" s="366"/>
      <c r="AQ12" s="366"/>
    </row>
    <row r="13" spans="1:43" s="69" customFormat="1" ht="16.5" customHeight="1">
      <c r="A13" s="419"/>
      <c r="B13" s="325" t="s">
        <v>947</v>
      </c>
      <c r="C13" s="302"/>
      <c r="D13" s="438" t="s">
        <v>1197</v>
      </c>
      <c r="E13" s="438"/>
      <c r="F13" s="360" t="s">
        <v>1218</v>
      </c>
      <c r="G13" s="376"/>
      <c r="H13" s="346"/>
      <c r="I13" s="439" t="s">
        <v>950</v>
      </c>
      <c r="J13" s="440"/>
      <c r="K13" s="441" t="s">
        <v>926</v>
      </c>
      <c r="L13" s="441"/>
      <c r="M13" s="442"/>
      <c r="N13" s="342" t="s">
        <v>939</v>
      </c>
      <c r="O13" s="343"/>
      <c r="P13" s="344" t="s">
        <v>940</v>
      </c>
      <c r="Q13" s="347"/>
      <c r="R13" s="314" t="s">
        <v>1342</v>
      </c>
      <c r="S13" s="316">
        <v>3.5</v>
      </c>
      <c r="T13" s="317" t="s">
        <v>930</v>
      </c>
      <c r="U13" s="92"/>
      <c r="V13" s="85" t="s">
        <v>951</v>
      </c>
      <c r="W13" s="93">
        <v>15</v>
      </c>
      <c r="X13" s="92"/>
      <c r="Y13" s="92"/>
      <c r="Z13" s="92"/>
      <c r="AA13" s="94"/>
      <c r="AB13" s="69" t="s">
        <v>53</v>
      </c>
      <c r="AC13" s="76" t="s">
        <v>41</v>
      </c>
      <c r="AD13" s="76" t="s">
        <v>47</v>
      </c>
      <c r="AF13" s="70"/>
      <c r="AK13" s="69" t="s">
        <v>505</v>
      </c>
      <c r="AL13"/>
      <c r="AM13"/>
      <c r="AO13" s="211"/>
      <c r="AP13" s="366"/>
      <c r="AQ13" s="366"/>
    </row>
    <row r="14" spans="1:43" s="69" customFormat="1" ht="16.5" customHeight="1" thickBot="1">
      <c r="A14" s="420"/>
      <c r="B14" s="326" t="s">
        <v>1227</v>
      </c>
      <c r="C14" s="303"/>
      <c r="D14" s="409" t="s">
        <v>1197</v>
      </c>
      <c r="E14" s="409"/>
      <c r="F14" s="361" t="s">
        <v>1219</v>
      </c>
      <c r="G14" s="377"/>
      <c r="H14" s="348"/>
      <c r="I14" s="408" t="s">
        <v>953</v>
      </c>
      <c r="J14" s="405"/>
      <c r="K14" s="406"/>
      <c r="L14" s="406"/>
      <c r="M14" s="407"/>
      <c r="N14" s="349" t="s">
        <v>939</v>
      </c>
      <c r="O14" s="350"/>
      <c r="P14" s="351" t="s">
        <v>940</v>
      </c>
      <c r="Q14" s="352" t="s">
        <v>926</v>
      </c>
      <c r="R14" s="315" t="s">
        <v>1343</v>
      </c>
      <c r="S14" s="318">
        <v>0.06</v>
      </c>
      <c r="T14" s="319" t="s">
        <v>933</v>
      </c>
      <c r="U14" s="92"/>
      <c r="V14" s="99" t="s">
        <v>954</v>
      </c>
      <c r="W14" s="76" t="s">
        <v>955</v>
      </c>
      <c r="X14" s="76" t="s">
        <v>956</v>
      </c>
      <c r="Y14" s="76" t="s">
        <v>957</v>
      </c>
      <c r="AA14" s="76"/>
      <c r="AB14" s="69" t="s">
        <v>54</v>
      </c>
      <c r="AC14" s="76" t="s">
        <v>38</v>
      </c>
      <c r="AD14" s="76" t="s">
        <v>47</v>
      </c>
      <c r="AF14" s="87"/>
      <c r="AK14" s="79" t="s">
        <v>1091</v>
      </c>
      <c r="AL14"/>
      <c r="AM14"/>
      <c r="AO14" s="211"/>
      <c r="AP14" s="366"/>
      <c r="AQ14" s="366"/>
    </row>
    <row r="15" spans="1:47" s="76" customFormat="1" ht="3.75" customHeight="1" thickBot="1">
      <c r="A15" s="100"/>
      <c r="B15" s="101"/>
      <c r="C15" s="101"/>
      <c r="D15" s="102"/>
      <c r="E15" s="102"/>
      <c r="F15" s="206"/>
      <c r="G15" s="102"/>
      <c r="H15" s="102"/>
      <c r="I15" s="320"/>
      <c r="J15" s="320"/>
      <c r="K15" s="321"/>
      <c r="L15" s="322"/>
      <c r="M15" s="322"/>
      <c r="N15" s="322"/>
      <c r="O15" s="323"/>
      <c r="P15" s="323"/>
      <c r="Q15" s="323"/>
      <c r="R15" s="106"/>
      <c r="S15" s="106"/>
      <c r="T15" s="107"/>
      <c r="U15" s="108"/>
      <c r="V15" s="99"/>
      <c r="Y15" s="76" t="s">
        <v>958</v>
      </c>
      <c r="AB15" s="384" t="s">
        <v>453</v>
      </c>
      <c r="AC15" s="69" t="s">
        <v>39</v>
      </c>
      <c r="AD15" s="69" t="s">
        <v>46</v>
      </c>
      <c r="AF15" s="87"/>
      <c r="AK15" s="123" t="s">
        <v>1093</v>
      </c>
      <c r="AL15" s="211"/>
      <c r="AM15" s="365"/>
      <c r="AN15" s="212"/>
      <c r="AO15" s="211"/>
      <c r="AP15" s="366"/>
      <c r="AQ15" s="366"/>
      <c r="AU15" s="69"/>
    </row>
    <row r="16" spans="1:47" s="79" customFormat="1" ht="16.5" customHeight="1">
      <c r="A16" s="109"/>
      <c r="B16" s="353" t="s">
        <v>1237</v>
      </c>
      <c r="C16" s="353" t="s">
        <v>1103</v>
      </c>
      <c r="D16" s="353" t="s">
        <v>1238</v>
      </c>
      <c r="E16" s="354"/>
      <c r="F16" s="395"/>
      <c r="G16" s="396"/>
      <c r="H16" s="395" t="s">
        <v>961</v>
      </c>
      <c r="I16" s="397" t="s">
        <v>962</v>
      </c>
      <c r="J16" s="397" t="s">
        <v>963</v>
      </c>
      <c r="K16" s="397" t="s">
        <v>963</v>
      </c>
      <c r="L16" s="397" t="s">
        <v>964</v>
      </c>
      <c r="M16" s="397" t="s">
        <v>964</v>
      </c>
      <c r="N16" s="397" t="s">
        <v>965</v>
      </c>
      <c r="O16" s="397" t="s">
        <v>966</v>
      </c>
      <c r="P16" s="397" t="s">
        <v>967</v>
      </c>
      <c r="Q16" s="397" t="s">
        <v>968</v>
      </c>
      <c r="R16" s="395" t="s">
        <v>969</v>
      </c>
      <c r="S16" s="395" t="s">
        <v>970</v>
      </c>
      <c r="T16" s="398" t="s">
        <v>956</v>
      </c>
      <c r="U16" s="115"/>
      <c r="V16" s="116" t="s">
        <v>971</v>
      </c>
      <c r="W16" s="117" t="s">
        <v>972</v>
      </c>
      <c r="X16" s="117" t="s">
        <v>973</v>
      </c>
      <c r="Y16" s="79" t="s">
        <v>974</v>
      </c>
      <c r="Z16" s="117"/>
      <c r="AA16" s="91"/>
      <c r="AB16" s="69" t="s">
        <v>55</v>
      </c>
      <c r="AC16" s="69" t="s">
        <v>40</v>
      </c>
      <c r="AD16" s="69" t="s">
        <v>46</v>
      </c>
      <c r="AF16" s="91"/>
      <c r="AK16" s="69" t="s">
        <v>1079</v>
      </c>
      <c r="AL16" s="211"/>
      <c r="AM16" s="365"/>
      <c r="AN16" s="212"/>
      <c r="AO16" s="211"/>
      <c r="AP16" s="366"/>
      <c r="AQ16" s="366"/>
      <c r="AU16" s="123"/>
    </row>
    <row r="17" spans="1:47" s="79" customFormat="1" ht="16.5" customHeight="1" thickBot="1">
      <c r="A17" s="119" t="s">
        <v>975</v>
      </c>
      <c r="B17" s="355" t="s">
        <v>976</v>
      </c>
      <c r="C17" s="355" t="s">
        <v>976</v>
      </c>
      <c r="D17" s="355" t="s">
        <v>1178</v>
      </c>
      <c r="E17" s="355" t="s">
        <v>978</v>
      </c>
      <c r="F17" s="399" t="s">
        <v>44</v>
      </c>
      <c r="G17" s="400" t="s">
        <v>153</v>
      </c>
      <c r="H17" s="401" t="s">
        <v>980</v>
      </c>
      <c r="I17" s="401" t="s">
        <v>953</v>
      </c>
      <c r="J17" s="401" t="s">
        <v>981</v>
      </c>
      <c r="K17" s="401" t="s">
        <v>982</v>
      </c>
      <c r="L17" s="401" t="s">
        <v>983</v>
      </c>
      <c r="M17" s="401" t="s">
        <v>984</v>
      </c>
      <c r="N17" s="401" t="s">
        <v>985</v>
      </c>
      <c r="O17" s="401" t="s">
        <v>986</v>
      </c>
      <c r="P17" s="401" t="s">
        <v>987</v>
      </c>
      <c r="Q17" s="401" t="s">
        <v>1031</v>
      </c>
      <c r="R17" s="399" t="s">
        <v>956</v>
      </c>
      <c r="S17" s="399" t="s">
        <v>988</v>
      </c>
      <c r="T17" s="402" t="s">
        <v>988</v>
      </c>
      <c r="U17" s="115"/>
      <c r="V17" s="116" t="s">
        <v>989</v>
      </c>
      <c r="W17" s="117" t="s">
        <v>954</v>
      </c>
      <c r="X17" s="117" t="s">
        <v>990</v>
      </c>
      <c r="Y17" s="79" t="s">
        <v>989</v>
      </c>
      <c r="AB17" s="69" t="s">
        <v>32</v>
      </c>
      <c r="AC17" s="69" t="s">
        <v>41</v>
      </c>
      <c r="AD17" s="69" t="s">
        <v>49</v>
      </c>
      <c r="AF17" s="91"/>
      <c r="AK17" s="123" t="s">
        <v>1</v>
      </c>
      <c r="AL17" s="211"/>
      <c r="AM17" s="365"/>
      <c r="AN17" s="212"/>
      <c r="AO17" s="211"/>
      <c r="AP17" s="366"/>
      <c r="AQ17" s="366"/>
      <c r="AU17" s="69"/>
    </row>
    <row r="18" spans="1:43" s="123" customFormat="1" ht="16.5" customHeight="1" thickBot="1">
      <c r="A18" s="244">
        <v>1</v>
      </c>
      <c r="B18" s="245" t="s">
        <v>1084</v>
      </c>
      <c r="C18" s="245"/>
      <c r="D18" s="245" t="s">
        <v>1261</v>
      </c>
      <c r="E18" s="246" t="str">
        <f>VLOOKUP(D18,'HYBRID LIST'!$B$2:$C$5000,2,FALSE)</f>
        <v>GENSSRIB</v>
      </c>
      <c r="F18" s="388" t="str">
        <f>VLOOKUP(E18,$AB$2:$AD$47,3,FALSE)</f>
        <v>5% in bag</v>
      </c>
      <c r="G18" s="367"/>
      <c r="H18" s="245"/>
      <c r="I18" s="245" t="s">
        <v>1198</v>
      </c>
      <c r="J18" s="247">
        <v>1624</v>
      </c>
      <c r="K18" s="248">
        <v>16.1</v>
      </c>
      <c r="L18" s="245">
        <v>30</v>
      </c>
      <c r="M18" s="245">
        <v>6</v>
      </c>
      <c r="N18" s="245">
        <v>377</v>
      </c>
      <c r="O18" s="249"/>
      <c r="P18" s="248">
        <v>56</v>
      </c>
      <c r="Q18" s="250">
        <f>IF(D18=0,"",+((100-K18)*J18*109.814)/(L18*M18*N18))</f>
        <v>220.4914947008547</v>
      </c>
      <c r="R18" s="251">
        <f aca="true" t="shared" si="0" ref="R18:R44">IF(D18=0,"",X18)</f>
        <v>757.167792802735</v>
      </c>
      <c r="S18" s="252">
        <f aca="true" t="shared" si="1" ref="S18:S44">IF(D18=0,"",RANK(Q18,$Q$18:$Q$44,0))</f>
        <v>16</v>
      </c>
      <c r="T18" s="253">
        <f aca="true" t="shared" si="2" ref="T18:T44">IF(D18=0,"",RANK(R18,$R$18:$R$44,0))</f>
        <v>3</v>
      </c>
      <c r="U18" s="129"/>
      <c r="V18" s="77" t="b">
        <f>(+K18&gt;$W$13+0.01)</f>
        <v>1</v>
      </c>
      <c r="W18" s="130">
        <f>+K18-$W$13</f>
        <v>1.1000000000000014</v>
      </c>
      <c r="X18" s="131">
        <f>IF(V18,+((Q18*$S$13)-((W18*$S$14)*Q18)),+Q18*$S$13)</f>
        <v>757.167792802735</v>
      </c>
      <c r="Y18" s="132" t="b">
        <f>+V18</f>
        <v>1</v>
      </c>
      <c r="AB18" s="69" t="s">
        <v>35</v>
      </c>
      <c r="AC18" s="69" t="s">
        <v>42</v>
      </c>
      <c r="AD18" s="76" t="s">
        <v>48</v>
      </c>
      <c r="AF18" s="84"/>
      <c r="AK18" s="123" t="s">
        <v>1095</v>
      </c>
      <c r="AL18" s="211"/>
      <c r="AM18" s="365"/>
      <c r="AN18" s="212"/>
      <c r="AO18" s="211"/>
      <c r="AP18" s="366"/>
      <c r="AQ18" s="366"/>
    </row>
    <row r="19" spans="1:43" s="123" customFormat="1" ht="16.5" customHeight="1" thickBot="1">
      <c r="A19" s="133">
        <v>2</v>
      </c>
      <c r="B19" s="15" t="s">
        <v>511</v>
      </c>
      <c r="C19" s="10"/>
      <c r="D19" s="215" t="s">
        <v>357</v>
      </c>
      <c r="E19" s="16" t="str">
        <f>VLOOKUP(D19,'HYBRID LIST'!$B$2:$C$5000,2,FALSE)</f>
        <v>GENSSRIB</v>
      </c>
      <c r="F19" s="387" t="str">
        <f>VLOOKUP(E19,$AB$2:$AD$47,3,FALSE)</f>
        <v>5% in bag</v>
      </c>
      <c r="G19" s="368"/>
      <c r="H19" s="15"/>
      <c r="I19" s="15" t="s">
        <v>1198</v>
      </c>
      <c r="J19" s="19">
        <v>1696</v>
      </c>
      <c r="K19" s="20">
        <v>21</v>
      </c>
      <c r="L19" s="29">
        <f aca="true" t="shared" si="3" ref="L19:L44">+IF(D19=0,"",+$L$18)</f>
        <v>30</v>
      </c>
      <c r="M19" s="32">
        <f aca="true" t="shared" si="4" ref="M19:M27">+IF(D19=0,"",+$M$18)</f>
        <v>6</v>
      </c>
      <c r="N19" s="15">
        <v>377</v>
      </c>
      <c r="O19" s="15"/>
      <c r="P19" s="20">
        <v>53</v>
      </c>
      <c r="Q19" s="134">
        <f>IF(D19=0,"",+((100-K19)*J19*109.814)/(L19*M19*N19))</f>
        <v>216.81872938402594</v>
      </c>
      <c r="R19" s="135">
        <f t="shared" si="0"/>
        <v>680.8108102658414</v>
      </c>
      <c r="S19" s="218">
        <f t="shared" si="1"/>
        <v>21</v>
      </c>
      <c r="T19" s="219">
        <f t="shared" si="2"/>
        <v>22</v>
      </c>
      <c r="U19" s="129"/>
      <c r="V19" s="77" t="b">
        <f aca="true" t="shared" si="5" ref="V19:V44">(+K19&gt;$W$13+0.01)</f>
        <v>1</v>
      </c>
      <c r="W19" s="130">
        <f aca="true" t="shared" si="6" ref="W19:W44">+K19-$W$13</f>
        <v>6</v>
      </c>
      <c r="X19" s="131">
        <f aca="true" t="shared" si="7" ref="X19:X44">IF(V19,+((Q19*$S$13)-((W19*$S$14)*Q19)),+Q19*$S$13)</f>
        <v>680.8108102658414</v>
      </c>
      <c r="Y19" s="132" t="b">
        <f aca="true" t="shared" si="8" ref="Y19:Y44">+V19</f>
        <v>1</v>
      </c>
      <c r="Z19" s="132"/>
      <c r="AA19" s="138"/>
      <c r="AB19" s="91" t="s">
        <v>36</v>
      </c>
      <c r="AC19" s="76" t="s">
        <v>43</v>
      </c>
      <c r="AD19" s="76" t="s">
        <v>49</v>
      </c>
      <c r="AF19" s="84"/>
      <c r="AK19" s="123" t="s">
        <v>1105</v>
      </c>
      <c r="AL19" s="211"/>
      <c r="AM19" s="365"/>
      <c r="AN19" s="212"/>
      <c r="AO19" s="211"/>
      <c r="AP19" s="366"/>
      <c r="AQ19" s="366"/>
    </row>
    <row r="20" spans="1:43" s="123" customFormat="1" ht="16.5" customHeight="1" thickBot="1">
      <c r="A20" s="266">
        <v>3</v>
      </c>
      <c r="B20" s="267" t="s">
        <v>511</v>
      </c>
      <c r="C20" s="245"/>
      <c r="D20" s="267" t="s">
        <v>355</v>
      </c>
      <c r="E20" s="268" t="str">
        <f>VLOOKUP(D20,'HYBRID LIST'!$B$2:$C$5000,2,FALSE)</f>
        <v>GENSSRIB</v>
      </c>
      <c r="F20" s="389" t="str">
        <f>VLOOKUP(E20,$AB$2:$AD$47,3,FALSE)</f>
        <v>5% in bag</v>
      </c>
      <c r="G20" s="369"/>
      <c r="H20" s="267"/>
      <c r="I20" s="267" t="s">
        <v>1198</v>
      </c>
      <c r="J20" s="277">
        <v>1812</v>
      </c>
      <c r="K20" s="270">
        <v>20.7</v>
      </c>
      <c r="L20" s="267">
        <f t="shared" si="3"/>
        <v>30</v>
      </c>
      <c r="M20" s="267">
        <f aca="true" t="shared" si="9" ref="M20:M44">+IF(D20=0,"",+$M$18)</f>
        <v>6</v>
      </c>
      <c r="N20" s="267">
        <v>377</v>
      </c>
      <c r="O20" s="271"/>
      <c r="P20" s="270">
        <v>57</v>
      </c>
      <c r="Q20" s="272">
        <f aca="true" t="shared" si="10" ref="Q20:Q44">IF(D20=0,"",+((100-K20)*J20*109.814)/(L20*M20*N20))</f>
        <v>232.52798942528733</v>
      </c>
      <c r="R20" s="273">
        <f t="shared" si="0"/>
        <v>734.3233906050574</v>
      </c>
      <c r="S20" s="274">
        <f t="shared" si="1"/>
        <v>1</v>
      </c>
      <c r="T20" s="275">
        <f t="shared" si="2"/>
        <v>11</v>
      </c>
      <c r="U20" s="129"/>
      <c r="V20" s="77" t="b">
        <f t="shared" si="5"/>
        <v>1</v>
      </c>
      <c r="W20" s="130">
        <f t="shared" si="6"/>
        <v>5.699999999999999</v>
      </c>
      <c r="X20" s="131">
        <f t="shared" si="7"/>
        <v>734.3233906050574</v>
      </c>
      <c r="Y20" s="132" t="b">
        <f t="shared" si="8"/>
        <v>1</v>
      </c>
      <c r="Z20" s="132"/>
      <c r="AA20" s="83"/>
      <c r="AB20" s="91" t="s">
        <v>37</v>
      </c>
      <c r="AC20" s="123" t="s">
        <v>458</v>
      </c>
      <c r="AD20" s="123" t="s">
        <v>48</v>
      </c>
      <c r="AF20" s="84"/>
      <c r="AL20" s="211"/>
      <c r="AM20" s="365"/>
      <c r="AN20" s="212"/>
      <c r="AO20" s="211"/>
      <c r="AP20" s="366"/>
      <c r="AQ20" s="366"/>
    </row>
    <row r="21" spans="1:47" s="123" customFormat="1" ht="16.5" customHeight="1" thickBot="1">
      <c r="A21" s="185">
        <v>4</v>
      </c>
      <c r="B21" s="29" t="s">
        <v>511</v>
      </c>
      <c r="C21" s="10"/>
      <c r="D21" s="15" t="s">
        <v>353</v>
      </c>
      <c r="E21" s="16" t="str">
        <f>VLOOKUP(D21,'HYBRID LIST'!$B$2:$C$5000,2,FALSE)</f>
        <v>GENVT3PRIB</v>
      </c>
      <c r="F21" s="387" t="s">
        <v>47</v>
      </c>
      <c r="G21" s="368"/>
      <c r="H21" s="15"/>
      <c r="I21" s="15" t="s">
        <v>1198</v>
      </c>
      <c r="J21" s="19">
        <v>2288</v>
      </c>
      <c r="K21" s="20">
        <v>20.9</v>
      </c>
      <c r="L21" s="29">
        <f t="shared" si="3"/>
        <v>30</v>
      </c>
      <c r="M21" s="32">
        <f t="shared" si="4"/>
        <v>6</v>
      </c>
      <c r="N21" s="15">
        <v>477</v>
      </c>
      <c r="O21" s="33"/>
      <c r="P21" s="20">
        <v>54</v>
      </c>
      <c r="Q21" s="134">
        <f t="shared" si="10"/>
        <v>231.47246181225248</v>
      </c>
      <c r="R21" s="135">
        <f t="shared" si="0"/>
        <v>728.2123648613463</v>
      </c>
      <c r="S21" s="218">
        <f t="shared" si="1"/>
        <v>2</v>
      </c>
      <c r="T21" s="219">
        <f t="shared" si="2"/>
        <v>14</v>
      </c>
      <c r="U21" s="129"/>
      <c r="V21" s="77" t="b">
        <f t="shared" si="5"/>
        <v>1</v>
      </c>
      <c r="W21" s="130">
        <f t="shared" si="6"/>
        <v>5.899999999999999</v>
      </c>
      <c r="X21" s="131">
        <f t="shared" si="7"/>
        <v>728.2123648613463</v>
      </c>
      <c r="Y21" s="132" t="b">
        <f t="shared" si="8"/>
        <v>1</v>
      </c>
      <c r="Z21" s="132"/>
      <c r="AA21" s="145"/>
      <c r="AB21" s="385" t="s">
        <v>459</v>
      </c>
      <c r="AC21" s="69"/>
      <c r="AD21" s="69"/>
      <c r="AF21" s="84"/>
      <c r="AL21" s="211"/>
      <c r="AM21" s="365"/>
      <c r="AN21" s="212"/>
      <c r="AO21" s="211"/>
      <c r="AP21" s="366"/>
      <c r="AQ21" s="366"/>
      <c r="AU21" s="69"/>
    </row>
    <row r="22" spans="1:47" s="123" customFormat="1" ht="16.5" customHeight="1" thickBot="1">
      <c r="A22" s="266">
        <v>5</v>
      </c>
      <c r="B22" s="267" t="s">
        <v>511</v>
      </c>
      <c r="C22" s="245"/>
      <c r="D22" s="267" t="s">
        <v>1355</v>
      </c>
      <c r="E22" s="268" t="s">
        <v>1239</v>
      </c>
      <c r="F22" s="389" t="str">
        <f>VLOOKUP(E22,$AB$2:$AD$47,3,FALSE)</f>
        <v>5% in bag</v>
      </c>
      <c r="G22" s="369"/>
      <c r="H22" s="267"/>
      <c r="I22" s="267" t="s">
        <v>1198</v>
      </c>
      <c r="J22" s="277">
        <v>2104</v>
      </c>
      <c r="K22" s="270">
        <v>19.4</v>
      </c>
      <c r="L22" s="267">
        <f t="shared" si="3"/>
        <v>30</v>
      </c>
      <c r="M22" s="267">
        <f t="shared" si="9"/>
        <v>6</v>
      </c>
      <c r="N22" s="267">
        <v>477</v>
      </c>
      <c r="O22" s="271"/>
      <c r="P22" s="270">
        <v>56.5</v>
      </c>
      <c r="Q22" s="272">
        <f t="shared" si="10"/>
        <v>216.8940330025623</v>
      </c>
      <c r="R22" s="273">
        <f t="shared" si="0"/>
        <v>701.8690907962916</v>
      </c>
      <c r="S22" s="274">
        <f t="shared" si="1"/>
        <v>20</v>
      </c>
      <c r="T22" s="275">
        <f t="shared" si="2"/>
        <v>19</v>
      </c>
      <c r="U22" s="129"/>
      <c r="V22" s="77" t="b">
        <f t="shared" si="5"/>
        <v>1</v>
      </c>
      <c r="W22" s="130">
        <f t="shared" si="6"/>
        <v>4.399999999999999</v>
      </c>
      <c r="X22" s="131">
        <f t="shared" si="7"/>
        <v>701.8690907962916</v>
      </c>
      <c r="Y22" s="132" t="b">
        <f t="shared" si="8"/>
        <v>1</v>
      </c>
      <c r="Z22" s="132"/>
      <c r="AA22" s="145"/>
      <c r="AB22" s="69" t="s">
        <v>144</v>
      </c>
      <c r="AC22" s="69"/>
      <c r="AD22" s="69"/>
      <c r="AF22" s="84"/>
      <c r="AK22" s="69"/>
      <c r="AL22" s="211"/>
      <c r="AM22" s="365"/>
      <c r="AN22" s="212"/>
      <c r="AO22" s="211"/>
      <c r="AP22" s="366"/>
      <c r="AQ22" s="366"/>
      <c r="AU22" s="69"/>
    </row>
    <row r="23" spans="1:47" s="123" customFormat="1" ht="16.5" customHeight="1" thickBot="1">
      <c r="A23" s="133">
        <v>6</v>
      </c>
      <c r="B23" s="29" t="s">
        <v>511</v>
      </c>
      <c r="C23" s="10"/>
      <c r="D23" s="15" t="s">
        <v>1356</v>
      </c>
      <c r="E23" s="16" t="s">
        <v>1239</v>
      </c>
      <c r="F23" s="387" t="str">
        <f>VLOOKUP(E23,$AB$2:$AD$47,3,FALSE)</f>
        <v>5% in bag</v>
      </c>
      <c r="G23" s="368"/>
      <c r="H23" s="15"/>
      <c r="I23" s="15" t="s">
        <v>1198</v>
      </c>
      <c r="J23" s="19">
        <v>2190</v>
      </c>
      <c r="K23" s="20">
        <v>18.1</v>
      </c>
      <c r="L23" s="29">
        <f t="shared" si="3"/>
        <v>30</v>
      </c>
      <c r="M23" s="32">
        <f t="shared" si="4"/>
        <v>6</v>
      </c>
      <c r="N23" s="15">
        <v>477</v>
      </c>
      <c r="O23" s="15"/>
      <c r="P23" s="20">
        <v>57</v>
      </c>
      <c r="Q23" s="134">
        <f t="shared" si="10"/>
        <v>229.40075534591193</v>
      </c>
      <c r="R23" s="135">
        <f t="shared" si="0"/>
        <v>760.2341032163522</v>
      </c>
      <c r="S23" s="218">
        <f t="shared" si="1"/>
        <v>5</v>
      </c>
      <c r="T23" s="219">
        <f t="shared" si="2"/>
        <v>1</v>
      </c>
      <c r="U23" s="129"/>
      <c r="V23" s="77" t="b">
        <f t="shared" si="5"/>
        <v>1</v>
      </c>
      <c r="W23" s="130">
        <f t="shared" si="6"/>
        <v>3.1000000000000014</v>
      </c>
      <c r="X23" s="131">
        <f t="shared" si="7"/>
        <v>760.2341032163522</v>
      </c>
      <c r="Y23" s="132" t="b">
        <f t="shared" si="8"/>
        <v>1</v>
      </c>
      <c r="Z23" s="132"/>
      <c r="AA23" s="145"/>
      <c r="AB23" s="80" t="s">
        <v>1135</v>
      </c>
      <c r="AC23" s="76"/>
      <c r="AD23" s="69" t="s">
        <v>46</v>
      </c>
      <c r="AF23" s="84"/>
      <c r="AK23" s="69"/>
      <c r="AL23" s="211"/>
      <c r="AM23" s="365"/>
      <c r="AN23" s="212"/>
      <c r="AO23" s="211"/>
      <c r="AP23" s="366"/>
      <c r="AQ23" s="366"/>
      <c r="AU23" s="69"/>
    </row>
    <row r="24" spans="1:47" s="123" customFormat="1" ht="16.5" customHeight="1" thickBot="1">
      <c r="A24" s="276">
        <v>7</v>
      </c>
      <c r="B24" s="267" t="s">
        <v>511</v>
      </c>
      <c r="C24" s="245"/>
      <c r="D24" s="267" t="s">
        <v>1357</v>
      </c>
      <c r="E24" s="268" t="s">
        <v>1239</v>
      </c>
      <c r="F24" s="389" t="str">
        <f>VLOOKUP(E24,$AB$2:$AD$47,3,FALSE)</f>
        <v>5% in bag</v>
      </c>
      <c r="G24" s="369"/>
      <c r="H24" s="267"/>
      <c r="I24" s="267" t="s">
        <v>1198</v>
      </c>
      <c r="J24" s="277">
        <v>2094</v>
      </c>
      <c r="K24" s="270">
        <v>16.9</v>
      </c>
      <c r="L24" s="267">
        <f t="shared" si="3"/>
        <v>30</v>
      </c>
      <c r="M24" s="267">
        <f t="shared" si="9"/>
        <v>6</v>
      </c>
      <c r="N24" s="267">
        <v>477</v>
      </c>
      <c r="O24" s="271"/>
      <c r="P24" s="270">
        <v>58</v>
      </c>
      <c r="Q24" s="272">
        <f t="shared" si="10"/>
        <v>222.55867551362684</v>
      </c>
      <c r="R24" s="273">
        <f t="shared" si="0"/>
        <v>753.5836752891405</v>
      </c>
      <c r="S24" s="274">
        <f t="shared" si="1"/>
        <v>13</v>
      </c>
      <c r="T24" s="275">
        <f t="shared" si="2"/>
        <v>6</v>
      </c>
      <c r="U24" s="129"/>
      <c r="V24" s="77" t="b">
        <f t="shared" si="5"/>
        <v>1</v>
      </c>
      <c r="W24" s="130">
        <f t="shared" si="6"/>
        <v>1.8999999999999986</v>
      </c>
      <c r="X24" s="131">
        <f t="shared" si="7"/>
        <v>753.5836752891405</v>
      </c>
      <c r="Y24" s="132" t="b">
        <f t="shared" si="8"/>
        <v>1</v>
      </c>
      <c r="Z24" s="132"/>
      <c r="AA24" s="145"/>
      <c r="AB24" s="374">
        <v>3122</v>
      </c>
      <c r="AC24" s="91"/>
      <c r="AD24" s="76" t="s">
        <v>49</v>
      </c>
      <c r="AF24" s="84"/>
      <c r="AK24" s="169"/>
      <c r="AL24" s="211"/>
      <c r="AM24" s="365"/>
      <c r="AN24" s="212"/>
      <c r="AO24" s="211"/>
      <c r="AP24" s="366"/>
      <c r="AQ24" s="366"/>
      <c r="AU24" s="69"/>
    </row>
    <row r="25" spans="1:47" s="123" customFormat="1" ht="16.5" customHeight="1" thickBot="1">
      <c r="A25" s="133">
        <v>8</v>
      </c>
      <c r="B25" s="29" t="s">
        <v>1084</v>
      </c>
      <c r="C25" s="10"/>
      <c r="D25" s="15" t="s">
        <v>1261</v>
      </c>
      <c r="E25" s="16" t="str">
        <f>VLOOKUP(D25,'HYBRID LIST'!$B$2:$C$5000,2,FALSE)</f>
        <v>GENSSRIB</v>
      </c>
      <c r="F25" s="387" t="str">
        <f>VLOOKUP(E25,$AB$2:$AD$47,3,FALSE)</f>
        <v>5% in bag</v>
      </c>
      <c r="G25" s="368"/>
      <c r="H25" s="15"/>
      <c r="I25" s="15" t="s">
        <v>1198</v>
      </c>
      <c r="J25" s="19">
        <v>2072</v>
      </c>
      <c r="K25" s="20">
        <v>16.4</v>
      </c>
      <c r="L25" s="29">
        <f t="shared" si="3"/>
        <v>30</v>
      </c>
      <c r="M25" s="32">
        <f t="shared" si="4"/>
        <v>6</v>
      </c>
      <c r="N25" s="15">
        <v>477</v>
      </c>
      <c r="O25" s="33"/>
      <c r="P25" s="20">
        <v>56.5</v>
      </c>
      <c r="Q25" s="134">
        <f t="shared" si="10"/>
        <v>221.54546038667593</v>
      </c>
      <c r="R25" s="135">
        <f t="shared" si="0"/>
        <v>756.799292680885</v>
      </c>
      <c r="S25" s="218">
        <f t="shared" si="1"/>
        <v>14</v>
      </c>
      <c r="T25" s="219">
        <f t="shared" si="2"/>
        <v>4</v>
      </c>
      <c r="U25" s="129"/>
      <c r="V25" s="77" t="b">
        <f t="shared" si="5"/>
        <v>1</v>
      </c>
      <c r="W25" s="130">
        <f t="shared" si="6"/>
        <v>1.3999999999999986</v>
      </c>
      <c r="X25" s="131">
        <f t="shared" si="7"/>
        <v>756.799292680885</v>
      </c>
      <c r="Y25" s="132" t="b">
        <f t="shared" si="8"/>
        <v>1</v>
      </c>
      <c r="Z25" s="132"/>
      <c r="AA25" s="145"/>
      <c r="AB25" s="374" t="s">
        <v>1130</v>
      </c>
      <c r="AC25" s="145"/>
      <c r="AD25" s="76" t="s">
        <v>49</v>
      </c>
      <c r="AF25" s="84"/>
      <c r="AK25" s="169"/>
      <c r="AL25" s="211"/>
      <c r="AM25" s="365"/>
      <c r="AN25" s="212"/>
      <c r="AO25" s="211"/>
      <c r="AP25" s="366"/>
      <c r="AQ25" s="366"/>
      <c r="AU25" s="69"/>
    </row>
    <row r="26" spans="1:47" s="123" customFormat="1" ht="16.5" customHeight="1" thickBot="1">
      <c r="A26" s="266">
        <v>9</v>
      </c>
      <c r="B26" s="267" t="s">
        <v>1084</v>
      </c>
      <c r="C26" s="245"/>
      <c r="D26" s="267" t="s">
        <v>1267</v>
      </c>
      <c r="E26" s="268" t="str">
        <f>VLOOKUP(D26,'HYBRID LIST'!$B$2:$C$5000,2,FALSE)</f>
        <v>GENSSRIB</v>
      </c>
      <c r="F26" s="389" t="str">
        <f>VLOOKUP(E26,$AB$2:$AD$47,3,FALSE)</f>
        <v>5% in bag</v>
      </c>
      <c r="G26" s="369"/>
      <c r="H26" s="267"/>
      <c r="I26" s="267" t="s">
        <v>1198</v>
      </c>
      <c r="J26" s="277">
        <v>2092</v>
      </c>
      <c r="K26" s="270">
        <v>16.7</v>
      </c>
      <c r="L26" s="267">
        <f t="shared" si="3"/>
        <v>30</v>
      </c>
      <c r="M26" s="267">
        <f t="shared" si="9"/>
        <v>6</v>
      </c>
      <c r="N26" s="267">
        <v>477</v>
      </c>
      <c r="O26" s="271"/>
      <c r="P26" s="270">
        <v>57.5</v>
      </c>
      <c r="Q26" s="272">
        <f t="shared" si="10"/>
        <v>222.88123655252735</v>
      </c>
      <c r="R26" s="273">
        <f t="shared" si="0"/>
        <v>757.350441805488</v>
      </c>
      <c r="S26" s="274">
        <f t="shared" si="1"/>
        <v>12</v>
      </c>
      <c r="T26" s="275">
        <f t="shared" si="2"/>
        <v>2</v>
      </c>
      <c r="U26" s="129"/>
      <c r="V26" s="77" t="b">
        <f t="shared" si="5"/>
        <v>1</v>
      </c>
      <c r="W26" s="130">
        <f t="shared" si="6"/>
        <v>1.6999999999999993</v>
      </c>
      <c r="X26" s="131">
        <f t="shared" si="7"/>
        <v>757.350441805488</v>
      </c>
      <c r="Y26" s="132" t="b">
        <f t="shared" si="8"/>
        <v>1</v>
      </c>
      <c r="Z26" s="132"/>
      <c r="AA26" s="145"/>
      <c r="AB26" s="374" t="s">
        <v>147</v>
      </c>
      <c r="AC26" s="145"/>
      <c r="AD26" s="69" t="s">
        <v>46</v>
      </c>
      <c r="AF26" s="84"/>
      <c r="AK26" s="169"/>
      <c r="AL26" s="211"/>
      <c r="AM26" s="365"/>
      <c r="AN26" s="212"/>
      <c r="AO26" s="211"/>
      <c r="AP26" s="366"/>
      <c r="AQ26" s="366"/>
      <c r="AU26" s="69"/>
    </row>
    <row r="27" spans="1:47" s="123" customFormat="1" ht="16.5" customHeight="1" thickBot="1">
      <c r="A27" s="185">
        <v>10</v>
      </c>
      <c r="B27" s="29" t="s">
        <v>1084</v>
      </c>
      <c r="C27" s="10"/>
      <c r="D27" s="15" t="s">
        <v>1269</v>
      </c>
      <c r="E27" s="16" t="str">
        <f>VLOOKUP(D27,'HYBRID LIST'!$B$2:$C$5000,2,FALSE)</f>
        <v>GENSSRIB</v>
      </c>
      <c r="F27" s="387" t="s">
        <v>47</v>
      </c>
      <c r="G27" s="368"/>
      <c r="H27" s="15"/>
      <c r="I27" s="15" t="s">
        <v>1198</v>
      </c>
      <c r="J27" s="19">
        <v>2182</v>
      </c>
      <c r="K27" s="20">
        <v>18.2</v>
      </c>
      <c r="L27" s="29">
        <f t="shared" si="3"/>
        <v>30</v>
      </c>
      <c r="M27" s="32">
        <f t="shared" si="4"/>
        <v>6</v>
      </c>
      <c r="N27" s="15">
        <v>477</v>
      </c>
      <c r="O27" s="33"/>
      <c r="P27" s="20">
        <v>58</v>
      </c>
      <c r="Q27" s="134">
        <f t="shared" si="10"/>
        <v>228.28368630794319</v>
      </c>
      <c r="R27" s="135">
        <f t="shared" si="0"/>
        <v>755.162434306676</v>
      </c>
      <c r="S27" s="218">
        <f t="shared" si="1"/>
        <v>7</v>
      </c>
      <c r="T27" s="219">
        <f t="shared" si="2"/>
        <v>5</v>
      </c>
      <c r="U27" s="129"/>
      <c r="V27" s="77" t="b">
        <f t="shared" si="5"/>
        <v>1</v>
      </c>
      <c r="W27" s="130">
        <f t="shared" si="6"/>
        <v>3.1999999999999993</v>
      </c>
      <c r="X27" s="131">
        <f t="shared" si="7"/>
        <v>755.162434306676</v>
      </c>
      <c r="Y27" s="132" t="b">
        <f t="shared" si="8"/>
        <v>1</v>
      </c>
      <c r="Z27" s="132"/>
      <c r="AA27" s="145"/>
      <c r="AB27" s="375" t="s">
        <v>150</v>
      </c>
      <c r="AC27" s="145"/>
      <c r="AD27" s="69" t="s">
        <v>46</v>
      </c>
      <c r="AF27" s="84"/>
      <c r="AK27" s="169"/>
      <c r="AL27" s="211"/>
      <c r="AM27" s="365"/>
      <c r="AN27" s="212"/>
      <c r="AO27" s="211"/>
      <c r="AP27" s="366"/>
      <c r="AQ27" s="366"/>
      <c r="AU27" s="69"/>
    </row>
    <row r="28" spans="1:43" s="123" customFormat="1" ht="16.5" customHeight="1" thickBot="1">
      <c r="A28" s="266">
        <v>11</v>
      </c>
      <c r="B28" s="267" t="s">
        <v>1084</v>
      </c>
      <c r="C28" s="245"/>
      <c r="D28" s="267" t="s">
        <v>1272</v>
      </c>
      <c r="E28" s="268" t="str">
        <f>VLOOKUP(D28,'HYBRID LIST'!$B$2:$C$5000,2,FALSE)</f>
        <v>GENSSRIB</v>
      </c>
      <c r="F28" s="389" t="s">
        <v>47</v>
      </c>
      <c r="G28" s="369"/>
      <c r="H28" s="267"/>
      <c r="I28" s="267" t="s">
        <v>1198</v>
      </c>
      <c r="J28" s="277">
        <v>2184</v>
      </c>
      <c r="K28" s="270">
        <v>19</v>
      </c>
      <c r="L28" s="267">
        <v>30</v>
      </c>
      <c r="M28" s="267">
        <v>6</v>
      </c>
      <c r="N28" s="267">
        <v>477</v>
      </c>
      <c r="O28" s="271"/>
      <c r="P28" s="270">
        <v>58</v>
      </c>
      <c r="Q28" s="272">
        <f t="shared" si="10"/>
        <v>226.258279245283</v>
      </c>
      <c r="R28" s="273">
        <f t="shared" si="0"/>
        <v>737.6019903396225</v>
      </c>
      <c r="S28" s="274">
        <f t="shared" si="1"/>
        <v>8</v>
      </c>
      <c r="T28" s="275">
        <f t="shared" si="2"/>
        <v>8</v>
      </c>
      <c r="U28" s="129"/>
      <c r="V28" s="77" t="b">
        <f t="shared" si="5"/>
        <v>1</v>
      </c>
      <c r="W28" s="130">
        <f t="shared" si="6"/>
        <v>4</v>
      </c>
      <c r="X28" s="131">
        <f t="shared" si="7"/>
        <v>737.6019903396225</v>
      </c>
      <c r="Y28" s="132" t="b">
        <f t="shared" si="8"/>
        <v>1</v>
      </c>
      <c r="Z28" s="132"/>
      <c r="AA28" s="187"/>
      <c r="AB28" s="375" t="s">
        <v>152</v>
      </c>
      <c r="AC28" s="145"/>
      <c r="AD28" s="69" t="s">
        <v>46</v>
      </c>
      <c r="AF28" s="84"/>
      <c r="AL28" s="211"/>
      <c r="AM28" s="365"/>
      <c r="AN28" s="212"/>
      <c r="AO28" s="211"/>
      <c r="AP28" s="366"/>
      <c r="AQ28" s="366"/>
    </row>
    <row r="29" spans="1:43" s="123" customFormat="1" ht="16.5" customHeight="1" thickBot="1">
      <c r="A29" s="133">
        <v>12</v>
      </c>
      <c r="B29" s="29" t="s">
        <v>1084</v>
      </c>
      <c r="C29" s="10"/>
      <c r="D29" s="15" t="s">
        <v>1279</v>
      </c>
      <c r="E29" s="268" t="str">
        <f>VLOOKUP(D29,'HYBRID LIST'!$B$2:$C$5000,2,FALSE)</f>
        <v>GENSSRIB</v>
      </c>
      <c r="F29" s="387" t="str">
        <f>VLOOKUP(E29,$AB$2:$AD$47,3,FALSE)</f>
        <v>5% in bag</v>
      </c>
      <c r="G29" s="368"/>
      <c r="H29" s="15"/>
      <c r="I29" s="15" t="s">
        <v>1198</v>
      </c>
      <c r="J29" s="19">
        <v>2184</v>
      </c>
      <c r="K29" s="20">
        <v>19.4</v>
      </c>
      <c r="L29" s="29">
        <f t="shared" si="3"/>
        <v>30</v>
      </c>
      <c r="M29" s="32">
        <f t="shared" si="9"/>
        <v>6</v>
      </c>
      <c r="N29" s="15">
        <v>477</v>
      </c>
      <c r="O29" s="33"/>
      <c r="P29" s="20">
        <v>57</v>
      </c>
      <c r="Q29" s="134">
        <f t="shared" si="10"/>
        <v>225.14095440950382</v>
      </c>
      <c r="R29" s="135">
        <f t="shared" si="0"/>
        <v>728.5561284691544</v>
      </c>
      <c r="S29" s="218">
        <f t="shared" si="1"/>
        <v>9</v>
      </c>
      <c r="T29" s="219">
        <f t="shared" si="2"/>
        <v>13</v>
      </c>
      <c r="U29" s="129"/>
      <c r="V29" s="77" t="b">
        <f t="shared" si="5"/>
        <v>1</v>
      </c>
      <c r="W29" s="130">
        <f t="shared" si="6"/>
        <v>4.399999999999999</v>
      </c>
      <c r="X29" s="131">
        <f t="shared" si="7"/>
        <v>728.5561284691544</v>
      </c>
      <c r="Y29" s="132" t="b">
        <f t="shared" si="8"/>
        <v>1</v>
      </c>
      <c r="Z29" s="132"/>
      <c r="AA29" s="145"/>
      <c r="AB29" s="375" t="s">
        <v>155</v>
      </c>
      <c r="AC29" s="145"/>
      <c r="AD29" s="69" t="s">
        <v>46</v>
      </c>
      <c r="AF29" s="84"/>
      <c r="AL29" s="211"/>
      <c r="AM29" s="365"/>
      <c r="AN29" s="212"/>
      <c r="AO29" s="211"/>
      <c r="AP29" s="366"/>
      <c r="AQ29" s="366"/>
    </row>
    <row r="30" spans="1:43" s="123" customFormat="1" ht="16.5" customHeight="1" thickBot="1">
      <c r="A30" s="276">
        <v>13</v>
      </c>
      <c r="B30" s="267" t="s">
        <v>1081</v>
      </c>
      <c r="C30" s="245"/>
      <c r="D30" s="267" t="s">
        <v>1245</v>
      </c>
      <c r="E30" s="268" t="str">
        <f>VLOOKUP(D30,'HYBRID LIST'!$B$2:$C$5000,2,FALSE)</f>
        <v>AM Xtreme (AMXT)</v>
      </c>
      <c r="F30" s="267" t="str">
        <f>VLOOKUP(E30,$AB$2:$AD$47,3,FALSE)</f>
        <v>5% in bag</v>
      </c>
      <c r="G30" s="369"/>
      <c r="H30" s="267"/>
      <c r="I30" s="267" t="s">
        <v>1198</v>
      </c>
      <c r="J30" s="277">
        <v>2178</v>
      </c>
      <c r="K30" s="270">
        <v>21.2</v>
      </c>
      <c r="L30" s="267">
        <f t="shared" si="3"/>
        <v>30</v>
      </c>
      <c r="M30" s="267">
        <f t="shared" si="9"/>
        <v>6</v>
      </c>
      <c r="N30" s="267">
        <v>477</v>
      </c>
      <c r="O30" s="271"/>
      <c r="P30" s="270">
        <v>58</v>
      </c>
      <c r="Q30" s="272">
        <f t="shared" si="10"/>
        <v>219.50828662473793</v>
      </c>
      <c r="R30" s="273">
        <f t="shared" si="0"/>
        <v>686.6219205621802</v>
      </c>
      <c r="S30" s="274">
        <f t="shared" si="1"/>
        <v>17</v>
      </c>
      <c r="T30" s="275">
        <f t="shared" si="2"/>
        <v>20</v>
      </c>
      <c r="U30" s="129"/>
      <c r="V30" s="77" t="b">
        <f t="shared" si="5"/>
        <v>1</v>
      </c>
      <c r="W30" s="130">
        <f t="shared" si="6"/>
        <v>6.199999999999999</v>
      </c>
      <c r="X30" s="131">
        <f t="shared" si="7"/>
        <v>686.6219205621802</v>
      </c>
      <c r="Y30" s="132" t="b">
        <f t="shared" si="8"/>
        <v>1</v>
      </c>
      <c r="Z30" s="132"/>
      <c r="AA30" s="145"/>
      <c r="AB30" s="375" t="s">
        <v>146</v>
      </c>
      <c r="AC30" s="145"/>
      <c r="AD30" s="69" t="s">
        <v>46</v>
      </c>
      <c r="AF30" s="84"/>
      <c r="AL30" s="211"/>
      <c r="AM30" s="365"/>
      <c r="AN30" s="212"/>
      <c r="AO30" s="211"/>
      <c r="AP30" s="366"/>
      <c r="AQ30" s="366"/>
    </row>
    <row r="31" spans="1:47" s="123" customFormat="1" ht="16.5" customHeight="1" thickBot="1">
      <c r="A31" s="185">
        <v>14</v>
      </c>
      <c r="B31" s="34" t="s">
        <v>1084</v>
      </c>
      <c r="C31" s="10"/>
      <c r="D31" s="15" t="s">
        <v>1284</v>
      </c>
      <c r="E31" s="16" t="str">
        <f>VLOOKUP(D31,'HYBRID LIST'!$B$2:$C$5000,2,FALSE)</f>
        <v>GENSSRIB</v>
      </c>
      <c r="F31" s="15" t="str">
        <f>VLOOKUP(E31,$AB$2:$AD$47,3,FALSE)</f>
        <v>5% in bag</v>
      </c>
      <c r="G31" s="368"/>
      <c r="H31" s="15"/>
      <c r="I31" s="15" t="s">
        <v>1198</v>
      </c>
      <c r="J31" s="19">
        <v>2114</v>
      </c>
      <c r="K31" s="20">
        <v>18.9</v>
      </c>
      <c r="L31" s="29">
        <f t="shared" si="3"/>
        <v>30</v>
      </c>
      <c r="M31" s="32">
        <f t="shared" si="9"/>
        <v>6</v>
      </c>
      <c r="N31" s="15">
        <v>477</v>
      </c>
      <c r="O31" s="33"/>
      <c r="P31" s="20">
        <v>58</v>
      </c>
      <c r="Q31" s="134">
        <f t="shared" si="10"/>
        <v>219.27678960633585</v>
      </c>
      <c r="R31" s="135">
        <f t="shared" si="0"/>
        <v>716.157994854293</v>
      </c>
      <c r="S31" s="218">
        <f t="shared" si="1"/>
        <v>18</v>
      </c>
      <c r="T31" s="219">
        <f t="shared" si="2"/>
        <v>16</v>
      </c>
      <c r="U31" s="129"/>
      <c r="V31" s="77" t="b">
        <f t="shared" si="5"/>
        <v>1</v>
      </c>
      <c r="W31" s="130">
        <f t="shared" si="6"/>
        <v>3.8999999999999986</v>
      </c>
      <c r="X31" s="131">
        <f t="shared" si="7"/>
        <v>716.157994854293</v>
      </c>
      <c r="Y31" s="132" t="b">
        <f t="shared" si="8"/>
        <v>1</v>
      </c>
      <c r="Z31" s="132"/>
      <c r="AA31" s="145"/>
      <c r="AB31" s="374" t="s">
        <v>151</v>
      </c>
      <c r="AC31" s="187"/>
      <c r="AD31" s="187"/>
      <c r="AF31" s="84"/>
      <c r="AL31" s="211"/>
      <c r="AM31" s="365"/>
      <c r="AN31" s="212"/>
      <c r="AO31" s="211"/>
      <c r="AP31" s="366"/>
      <c r="AQ31" s="366"/>
      <c r="AU31" s="69"/>
    </row>
    <row r="32" spans="1:43" s="123" customFormat="1" ht="16.5" customHeight="1" thickBot="1">
      <c r="A32" s="278">
        <v>15</v>
      </c>
      <c r="B32" s="279" t="s">
        <v>1081</v>
      </c>
      <c r="C32" s="245"/>
      <c r="D32" s="267" t="s">
        <v>1247</v>
      </c>
      <c r="E32" s="268" t="str">
        <f>VLOOKUP(D32,'HYBRID LIST'!$B$2:$C$5000,2,FALSE)</f>
        <v>AM Xtreme (AMXT)</v>
      </c>
      <c r="F32" s="267" t="str">
        <f>VLOOKUP(E32,$AB$2:$AD$47,3,FALSE)</f>
        <v>5% in bag</v>
      </c>
      <c r="G32" s="369"/>
      <c r="H32" s="267"/>
      <c r="I32" s="267" t="s">
        <v>1198</v>
      </c>
      <c r="J32" s="277">
        <v>2048</v>
      </c>
      <c r="K32" s="270">
        <v>21.3</v>
      </c>
      <c r="L32" s="269">
        <f t="shared" si="3"/>
        <v>30</v>
      </c>
      <c r="M32" s="267">
        <f t="shared" si="9"/>
        <v>6</v>
      </c>
      <c r="N32" s="267">
        <v>477</v>
      </c>
      <c r="O32" s="271"/>
      <c r="P32" s="280">
        <v>57</v>
      </c>
      <c r="Q32" s="272">
        <f t="shared" si="10"/>
        <v>206.14438581877477</v>
      </c>
      <c r="R32" s="273">
        <f t="shared" si="0"/>
        <v>643.5827725262149</v>
      </c>
      <c r="S32" s="274">
        <f t="shared" si="1"/>
        <v>27</v>
      </c>
      <c r="T32" s="275">
        <f t="shared" si="2"/>
        <v>26</v>
      </c>
      <c r="U32" s="129"/>
      <c r="V32" s="77" t="b">
        <f t="shared" si="5"/>
        <v>1</v>
      </c>
      <c r="W32" s="130">
        <f t="shared" si="6"/>
        <v>6.300000000000001</v>
      </c>
      <c r="X32" s="131">
        <f t="shared" si="7"/>
        <v>643.5827725262149</v>
      </c>
      <c r="Y32" s="132" t="b">
        <f t="shared" si="8"/>
        <v>1</v>
      </c>
      <c r="Z32" s="132"/>
      <c r="AA32" s="145"/>
      <c r="AB32" s="374" t="s">
        <v>148</v>
      </c>
      <c r="AC32" s="145"/>
      <c r="AD32" s="76" t="s">
        <v>49</v>
      </c>
      <c r="AF32" s="84"/>
      <c r="AL32" s="211"/>
      <c r="AM32" s="365"/>
      <c r="AN32" s="212"/>
      <c r="AO32" s="211"/>
      <c r="AP32" s="366"/>
      <c r="AQ32" s="366"/>
    </row>
    <row r="33" spans="1:43" s="123" customFormat="1" ht="16.5" customHeight="1" thickBot="1">
      <c r="A33" s="133">
        <v>16</v>
      </c>
      <c r="B33" s="29" t="s">
        <v>1084</v>
      </c>
      <c r="C33" s="10"/>
      <c r="D33" s="15" t="s">
        <v>1287</v>
      </c>
      <c r="E33" s="16" t="str">
        <f>VLOOKUP(D33,'HYBRID LIST'!$B$2:$C$5000,2,FALSE)</f>
        <v>GENSSRIB</v>
      </c>
      <c r="F33" s="15" t="str">
        <f>VLOOKUP(E33,$AB$2:$AD$47,3,FALSE)</f>
        <v>5% in bag</v>
      </c>
      <c r="G33" s="368"/>
      <c r="H33" s="15"/>
      <c r="I33" s="15" t="s">
        <v>1198</v>
      </c>
      <c r="J33" s="19">
        <v>2220</v>
      </c>
      <c r="K33" s="20">
        <v>20.8</v>
      </c>
      <c r="L33" s="29">
        <f t="shared" si="3"/>
        <v>30</v>
      </c>
      <c r="M33" s="32">
        <f t="shared" si="9"/>
        <v>6</v>
      </c>
      <c r="N33" s="15">
        <v>477</v>
      </c>
      <c r="O33" s="33"/>
      <c r="P33" s="20">
        <v>56.5</v>
      </c>
      <c r="Q33" s="134">
        <f t="shared" si="10"/>
        <v>224.87697106918236</v>
      </c>
      <c r="R33" s="135">
        <f t="shared" si="0"/>
        <v>708.8122128100628</v>
      </c>
      <c r="S33" s="218">
        <f t="shared" si="1"/>
        <v>10</v>
      </c>
      <c r="T33" s="219">
        <f t="shared" si="2"/>
        <v>17</v>
      </c>
      <c r="U33" s="129"/>
      <c r="V33" s="77" t="b">
        <f t="shared" si="5"/>
        <v>1</v>
      </c>
      <c r="W33" s="130">
        <f t="shared" si="6"/>
        <v>5.800000000000001</v>
      </c>
      <c r="X33" s="131">
        <f t="shared" si="7"/>
        <v>708.8122128100628</v>
      </c>
      <c r="Y33" s="132" t="b">
        <f t="shared" si="8"/>
        <v>1</v>
      </c>
      <c r="Z33" s="132"/>
      <c r="AA33" s="145"/>
      <c r="AB33" s="375" t="s">
        <v>460</v>
      </c>
      <c r="AC33" s="145"/>
      <c r="AD33" s="76" t="s">
        <v>49</v>
      </c>
      <c r="AF33" s="84"/>
      <c r="AL33" s="211"/>
      <c r="AM33" s="364"/>
      <c r="AN33" s="216"/>
      <c r="AO33" s="211"/>
      <c r="AP33" s="366"/>
      <c r="AQ33" s="366"/>
    </row>
    <row r="34" spans="1:43" s="123" customFormat="1" ht="16.5" customHeight="1" thickBot="1">
      <c r="A34" s="266">
        <v>17</v>
      </c>
      <c r="B34" s="267" t="s">
        <v>1084</v>
      </c>
      <c r="C34" s="245"/>
      <c r="D34" s="267" t="s">
        <v>1294</v>
      </c>
      <c r="E34" s="268" t="str">
        <f>VLOOKUP(D34,'HYBRID LIST'!$B$2:$C$5000,2,FALSE)</f>
        <v>GENSSRIB</v>
      </c>
      <c r="F34" s="267" t="str">
        <f>VLOOKUP(E34,$AB$2:$AD$47,3,FALSE)</f>
        <v>5% in bag</v>
      </c>
      <c r="G34" s="369"/>
      <c r="H34" s="267"/>
      <c r="I34" s="267" t="s">
        <v>1198</v>
      </c>
      <c r="J34" s="277">
        <v>2326</v>
      </c>
      <c r="K34" s="270">
        <v>24.5</v>
      </c>
      <c r="L34" s="267">
        <f t="shared" si="3"/>
        <v>30</v>
      </c>
      <c r="M34" s="267">
        <f t="shared" si="9"/>
        <v>6</v>
      </c>
      <c r="N34" s="267">
        <v>477</v>
      </c>
      <c r="O34" s="271"/>
      <c r="P34" s="270">
        <v>55.5</v>
      </c>
      <c r="Q34" s="272">
        <f t="shared" si="10"/>
        <v>224.60710437922197</v>
      </c>
      <c r="R34" s="273">
        <f t="shared" si="0"/>
        <v>658.0988158311204</v>
      </c>
      <c r="S34" s="274">
        <f t="shared" si="1"/>
        <v>11</v>
      </c>
      <c r="T34" s="275">
        <f t="shared" si="2"/>
        <v>23</v>
      </c>
      <c r="U34" s="129"/>
      <c r="V34" s="77" t="b">
        <f t="shared" si="5"/>
        <v>1</v>
      </c>
      <c r="W34" s="130">
        <f t="shared" si="6"/>
        <v>9.5</v>
      </c>
      <c r="X34" s="131">
        <f t="shared" si="7"/>
        <v>658.0988158311204</v>
      </c>
      <c r="Y34" s="132" t="b">
        <f t="shared" si="8"/>
        <v>1</v>
      </c>
      <c r="Z34" s="132"/>
      <c r="AA34" s="145"/>
      <c r="AB34" s="375" t="s">
        <v>145</v>
      </c>
      <c r="AC34" s="145"/>
      <c r="AD34" s="76" t="s">
        <v>49</v>
      </c>
      <c r="AF34" s="84"/>
      <c r="AL34" s="211"/>
      <c r="AM34" s="365"/>
      <c r="AN34" s="212"/>
      <c r="AO34" s="211"/>
      <c r="AP34" s="366"/>
      <c r="AQ34" s="366"/>
    </row>
    <row r="35" spans="1:43" s="123" customFormat="1" ht="16.5" customHeight="1" thickBot="1">
      <c r="A35" s="133">
        <v>18</v>
      </c>
      <c r="B35" s="29" t="s">
        <v>1084</v>
      </c>
      <c r="C35" s="10"/>
      <c r="D35" s="15" t="s">
        <v>1261</v>
      </c>
      <c r="E35" s="16" t="str">
        <f>VLOOKUP(D35,'HYBRID LIST'!$B$2:$C$5000,2,FALSE)</f>
        <v>GENSSRIB</v>
      </c>
      <c r="F35" s="15" t="str">
        <f>VLOOKUP(E35,$AB$2:$AD$47,3,FALSE)</f>
        <v>5% in bag</v>
      </c>
      <c r="G35" s="368"/>
      <c r="H35" s="15"/>
      <c r="I35" s="15" t="s">
        <v>1198</v>
      </c>
      <c r="J35" s="19">
        <v>2064</v>
      </c>
      <c r="K35" s="20">
        <v>17.1</v>
      </c>
      <c r="L35" s="32">
        <f t="shared" si="3"/>
        <v>30</v>
      </c>
      <c r="M35" s="32">
        <f t="shared" si="9"/>
        <v>6</v>
      </c>
      <c r="N35" s="15">
        <v>477</v>
      </c>
      <c r="O35" s="33"/>
      <c r="P35" s="20">
        <v>56.5</v>
      </c>
      <c r="Q35" s="134">
        <f t="shared" si="10"/>
        <v>218.84218912648495</v>
      </c>
      <c r="R35" s="135">
        <f t="shared" si="0"/>
        <v>738.3735461127602</v>
      </c>
      <c r="S35" s="218">
        <f t="shared" si="1"/>
        <v>19</v>
      </c>
      <c r="T35" s="219">
        <f t="shared" si="2"/>
        <v>7</v>
      </c>
      <c r="U35" s="129"/>
      <c r="V35" s="77" t="b">
        <f t="shared" si="5"/>
        <v>1</v>
      </c>
      <c r="W35" s="130">
        <f t="shared" si="6"/>
        <v>2.1000000000000014</v>
      </c>
      <c r="X35" s="131">
        <f t="shared" si="7"/>
        <v>738.3735461127602</v>
      </c>
      <c r="Y35" s="132" t="b">
        <f t="shared" si="8"/>
        <v>1</v>
      </c>
      <c r="Z35" s="132"/>
      <c r="AA35" s="145"/>
      <c r="AB35" s="375" t="s">
        <v>149</v>
      </c>
      <c r="AC35" s="145"/>
      <c r="AD35" s="69" t="s">
        <v>46</v>
      </c>
      <c r="AF35" s="84"/>
      <c r="AL35" s="211"/>
      <c r="AM35" s="365"/>
      <c r="AN35" s="212"/>
      <c r="AO35" s="211"/>
      <c r="AP35" s="366"/>
      <c r="AQ35" s="366"/>
    </row>
    <row r="36" spans="1:43" s="123" customFormat="1" ht="16.5" customHeight="1" thickBot="1">
      <c r="A36" s="278">
        <v>19</v>
      </c>
      <c r="B36" s="279" t="s">
        <v>1354</v>
      </c>
      <c r="C36" s="245"/>
      <c r="D36" s="267" t="s">
        <v>1362</v>
      </c>
      <c r="E36" s="268" t="s">
        <v>55</v>
      </c>
      <c r="F36" s="267" t="s">
        <v>46</v>
      </c>
      <c r="G36" s="369"/>
      <c r="H36" s="267"/>
      <c r="I36" s="267" t="s">
        <v>1198</v>
      </c>
      <c r="J36" s="277">
        <v>2094</v>
      </c>
      <c r="K36" s="270">
        <v>20.1</v>
      </c>
      <c r="L36" s="269">
        <f aca="true" t="shared" si="11" ref="L36:L41">+IF(D36=0,"",+$L$18)</f>
        <v>30</v>
      </c>
      <c r="M36" s="267">
        <f aca="true" t="shared" si="12" ref="M36:M41">+IF(D36=0,"",+$M$18)</f>
        <v>6</v>
      </c>
      <c r="N36" s="267">
        <v>477</v>
      </c>
      <c r="O36" s="271"/>
      <c r="P36" s="280">
        <v>59.5</v>
      </c>
      <c r="Q36" s="272">
        <f aca="true" t="shared" si="13" ref="Q36:Q41">IF(D36=0,"",+((100-K36)*J36*109.814)/(L36*M36*N36))</f>
        <v>213.98842567435358</v>
      </c>
      <c r="R36" s="273">
        <f aca="true" t="shared" si="14" ref="R36:R41">IF(D36=0,"",X36)</f>
        <v>683.4790316038853</v>
      </c>
      <c r="S36" s="274">
        <f t="shared" si="1"/>
        <v>24</v>
      </c>
      <c r="T36" s="275">
        <f t="shared" si="2"/>
        <v>21</v>
      </c>
      <c r="U36" s="129"/>
      <c r="V36" s="77" t="b">
        <f aca="true" t="shared" si="15" ref="V36:V41">(+K36&gt;$W$13+0.01)</f>
        <v>1</v>
      </c>
      <c r="W36" s="130">
        <f aca="true" t="shared" si="16" ref="W36:W41">+K36-$W$13</f>
        <v>5.100000000000001</v>
      </c>
      <c r="X36" s="131">
        <f aca="true" t="shared" si="17" ref="X36:X41">IF(V36,+((Q36*$S$13)-((W36*$S$14)*Q36)),+Q36*$S$13)</f>
        <v>683.4790316038853</v>
      </c>
      <c r="Y36" s="132" t="b">
        <f aca="true" t="shared" si="18" ref="Y36:Y41">+V36</f>
        <v>1</v>
      </c>
      <c r="Z36" s="132"/>
      <c r="AA36" s="145"/>
      <c r="AB36" s="374" t="s">
        <v>148</v>
      </c>
      <c r="AC36" s="145"/>
      <c r="AD36" s="76" t="s">
        <v>49</v>
      </c>
      <c r="AF36" s="84"/>
      <c r="AL36" s="211"/>
      <c r="AM36" s="365"/>
      <c r="AN36" s="212"/>
      <c r="AO36" s="211"/>
      <c r="AP36" s="366"/>
      <c r="AQ36" s="366"/>
    </row>
    <row r="37" spans="1:43" s="123" customFormat="1" ht="16.5" customHeight="1" thickBot="1">
      <c r="A37" s="133">
        <v>20</v>
      </c>
      <c r="B37" s="29" t="s">
        <v>1354</v>
      </c>
      <c r="C37" s="10"/>
      <c r="D37" s="15" t="s">
        <v>1358</v>
      </c>
      <c r="E37" s="16" t="s">
        <v>1364</v>
      </c>
      <c r="F37" s="15" t="s">
        <v>49</v>
      </c>
      <c r="G37" s="368"/>
      <c r="H37" s="15" t="s">
        <v>1198</v>
      </c>
      <c r="I37" s="15" t="s">
        <v>1198</v>
      </c>
      <c r="J37" s="19">
        <v>2258</v>
      </c>
      <c r="K37" s="20">
        <v>20.2</v>
      </c>
      <c r="L37" s="29">
        <f t="shared" si="11"/>
        <v>30</v>
      </c>
      <c r="M37" s="32">
        <f t="shared" si="12"/>
        <v>6</v>
      </c>
      <c r="N37" s="15">
        <v>477</v>
      </c>
      <c r="O37" s="33"/>
      <c r="P37" s="20">
        <v>55.5</v>
      </c>
      <c r="Q37" s="134">
        <f t="shared" si="13"/>
        <v>230.45899088749124</v>
      </c>
      <c r="R37" s="135">
        <f t="shared" si="14"/>
        <v>734.7032629493222</v>
      </c>
      <c r="S37" s="218">
        <f t="shared" si="1"/>
        <v>3</v>
      </c>
      <c r="T37" s="219">
        <f t="shared" si="2"/>
        <v>10</v>
      </c>
      <c r="U37" s="129"/>
      <c r="V37" s="77" t="b">
        <f t="shared" si="15"/>
        <v>1</v>
      </c>
      <c r="W37" s="130">
        <f t="shared" si="16"/>
        <v>5.199999999999999</v>
      </c>
      <c r="X37" s="131">
        <f t="shared" si="17"/>
        <v>734.7032629493222</v>
      </c>
      <c r="Y37" s="132" t="b">
        <f t="shared" si="18"/>
        <v>1</v>
      </c>
      <c r="Z37" s="132"/>
      <c r="AA37" s="145"/>
      <c r="AB37" s="375" t="s">
        <v>460</v>
      </c>
      <c r="AC37" s="145"/>
      <c r="AD37" s="76" t="s">
        <v>49</v>
      </c>
      <c r="AF37" s="84"/>
      <c r="AL37" s="211"/>
      <c r="AM37" s="364"/>
      <c r="AN37" s="216"/>
      <c r="AO37" s="211"/>
      <c r="AP37" s="366"/>
      <c r="AQ37" s="366"/>
    </row>
    <row r="38" spans="1:43" s="123" customFormat="1" ht="16.5" customHeight="1" thickBot="1">
      <c r="A38" s="278">
        <v>21</v>
      </c>
      <c r="B38" s="279" t="s">
        <v>1354</v>
      </c>
      <c r="C38" s="245"/>
      <c r="D38" s="267" t="s">
        <v>1359</v>
      </c>
      <c r="E38" s="268" t="s">
        <v>1363</v>
      </c>
      <c r="F38" s="267" t="s">
        <v>47</v>
      </c>
      <c r="G38" s="369"/>
      <c r="H38" s="267"/>
      <c r="I38" s="267" t="s">
        <v>1198</v>
      </c>
      <c r="J38" s="277">
        <v>2240</v>
      </c>
      <c r="K38" s="270">
        <v>19.9</v>
      </c>
      <c r="L38" s="269">
        <f t="shared" si="11"/>
        <v>30</v>
      </c>
      <c r="M38" s="267">
        <f t="shared" si="12"/>
        <v>6</v>
      </c>
      <c r="N38" s="267">
        <v>477</v>
      </c>
      <c r="O38" s="271"/>
      <c r="P38" s="280">
        <v>57</v>
      </c>
      <c r="Q38" s="272">
        <f t="shared" si="13"/>
        <v>229.4813316561845</v>
      </c>
      <c r="R38" s="273">
        <f t="shared" si="14"/>
        <v>735.7171492897276</v>
      </c>
      <c r="S38" s="274">
        <f t="shared" si="1"/>
        <v>4</v>
      </c>
      <c r="T38" s="275">
        <f t="shared" si="2"/>
        <v>9</v>
      </c>
      <c r="U38" s="129"/>
      <c r="V38" s="77" t="b">
        <f t="shared" si="15"/>
        <v>1</v>
      </c>
      <c r="W38" s="130">
        <f t="shared" si="16"/>
        <v>4.899999999999999</v>
      </c>
      <c r="X38" s="131">
        <f t="shared" si="17"/>
        <v>735.7171492897276</v>
      </c>
      <c r="Y38" s="132" t="b">
        <f t="shared" si="18"/>
        <v>1</v>
      </c>
      <c r="Z38" s="132"/>
      <c r="AA38" s="145"/>
      <c r="AB38" s="374" t="s">
        <v>148</v>
      </c>
      <c r="AC38" s="145"/>
      <c r="AD38" s="76" t="s">
        <v>49</v>
      </c>
      <c r="AF38" s="84"/>
      <c r="AL38" s="211"/>
      <c r="AM38" s="365"/>
      <c r="AN38" s="212"/>
      <c r="AO38" s="211"/>
      <c r="AP38" s="366"/>
      <c r="AQ38" s="366"/>
    </row>
    <row r="39" spans="1:43" s="123" customFormat="1" ht="16.5" customHeight="1" thickBot="1">
      <c r="A39" s="133">
        <v>22</v>
      </c>
      <c r="B39" s="29" t="s">
        <v>1354</v>
      </c>
      <c r="C39" s="10"/>
      <c r="D39" s="15" t="s">
        <v>1360</v>
      </c>
      <c r="E39" s="16" t="s">
        <v>1365</v>
      </c>
      <c r="F39" s="15" t="s">
        <v>49</v>
      </c>
      <c r="G39" s="368"/>
      <c r="H39" s="15"/>
      <c r="I39" s="15" t="s">
        <v>1198</v>
      </c>
      <c r="J39" s="19">
        <v>2240</v>
      </c>
      <c r="K39" s="20">
        <v>20.3</v>
      </c>
      <c r="L39" s="29">
        <f t="shared" si="11"/>
        <v>30</v>
      </c>
      <c r="M39" s="32">
        <f t="shared" si="12"/>
        <v>6</v>
      </c>
      <c r="N39" s="15">
        <v>477</v>
      </c>
      <c r="O39" s="33"/>
      <c r="P39" s="20">
        <v>56</v>
      </c>
      <c r="Q39" s="134">
        <f t="shared" si="13"/>
        <v>228.33535746564175</v>
      </c>
      <c r="R39" s="135">
        <f t="shared" si="14"/>
        <v>726.563107455672</v>
      </c>
      <c r="S39" s="218">
        <f t="shared" si="1"/>
        <v>6</v>
      </c>
      <c r="T39" s="219">
        <f t="shared" si="2"/>
        <v>15</v>
      </c>
      <c r="U39" s="129"/>
      <c r="V39" s="77" t="b">
        <f t="shared" si="15"/>
        <v>1</v>
      </c>
      <c r="W39" s="130">
        <f t="shared" si="16"/>
        <v>5.300000000000001</v>
      </c>
      <c r="X39" s="131">
        <f t="shared" si="17"/>
        <v>726.563107455672</v>
      </c>
      <c r="Y39" s="132" t="b">
        <f t="shared" si="18"/>
        <v>1</v>
      </c>
      <c r="Z39" s="132"/>
      <c r="AA39" s="145"/>
      <c r="AB39" s="375" t="s">
        <v>460</v>
      </c>
      <c r="AC39" s="145"/>
      <c r="AD39" s="76" t="s">
        <v>49</v>
      </c>
      <c r="AF39" s="84"/>
      <c r="AL39" s="211"/>
      <c r="AM39" s="364"/>
      <c r="AN39" s="216"/>
      <c r="AO39" s="211"/>
      <c r="AP39" s="366"/>
      <c r="AQ39" s="366"/>
    </row>
    <row r="40" spans="1:43" s="123" customFormat="1" ht="16.5" customHeight="1" thickBot="1">
      <c r="A40" s="266">
        <v>23</v>
      </c>
      <c r="B40" s="267" t="s">
        <v>1354</v>
      </c>
      <c r="C40" s="245"/>
      <c r="D40" s="267" t="s">
        <v>1361</v>
      </c>
      <c r="E40" s="268" t="s">
        <v>55</v>
      </c>
      <c r="F40" s="267" t="s">
        <v>46</v>
      </c>
      <c r="G40" s="369"/>
      <c r="H40" s="267"/>
      <c r="I40" s="267" t="s">
        <v>1198</v>
      </c>
      <c r="J40" s="277">
        <v>2058</v>
      </c>
      <c r="K40" s="270">
        <v>18.4</v>
      </c>
      <c r="L40" s="267">
        <f t="shared" si="11"/>
        <v>30</v>
      </c>
      <c r="M40" s="267">
        <f t="shared" si="12"/>
        <v>6</v>
      </c>
      <c r="N40" s="267">
        <v>477</v>
      </c>
      <c r="O40" s="271"/>
      <c r="P40" s="270">
        <v>60</v>
      </c>
      <c r="Q40" s="272">
        <f t="shared" si="13"/>
        <v>214.78421266247378</v>
      </c>
      <c r="R40" s="273">
        <f t="shared" si="14"/>
        <v>707.9287649355136</v>
      </c>
      <c r="S40" s="274">
        <f t="shared" si="1"/>
        <v>23</v>
      </c>
      <c r="T40" s="275">
        <f t="shared" si="2"/>
        <v>18</v>
      </c>
      <c r="U40" s="129"/>
      <c r="V40" s="77" t="b">
        <f t="shared" si="15"/>
        <v>1</v>
      </c>
      <c r="W40" s="130">
        <f t="shared" si="16"/>
        <v>3.3999999999999986</v>
      </c>
      <c r="X40" s="131">
        <f t="shared" si="17"/>
        <v>707.9287649355136</v>
      </c>
      <c r="Y40" s="132" t="b">
        <f t="shared" si="18"/>
        <v>1</v>
      </c>
      <c r="Z40" s="132"/>
      <c r="AA40" s="145"/>
      <c r="AB40" s="375" t="s">
        <v>145</v>
      </c>
      <c r="AC40" s="145"/>
      <c r="AD40" s="76" t="s">
        <v>49</v>
      </c>
      <c r="AF40" s="84"/>
      <c r="AL40" s="211"/>
      <c r="AM40" s="365"/>
      <c r="AN40" s="212"/>
      <c r="AO40" s="211"/>
      <c r="AP40" s="366"/>
      <c r="AQ40" s="366"/>
    </row>
    <row r="41" spans="1:43" s="123" customFormat="1" ht="16.5" customHeight="1" thickBot="1">
      <c r="A41" s="133">
        <v>24</v>
      </c>
      <c r="B41" s="29" t="s">
        <v>1079</v>
      </c>
      <c r="C41" s="10"/>
      <c r="D41" s="15" t="s">
        <v>512</v>
      </c>
      <c r="E41" s="16" t="str">
        <f>VLOOKUP(D41,'HYBRID LIST'!$B$2:$C$5000,2,FALSE)</f>
        <v>VIPTERA 3111</v>
      </c>
      <c r="F41" s="15" t="str">
        <f>VLOOKUP(E41,$AB$2:$AD$47,3,FALSE)</f>
        <v>20% struct.</v>
      </c>
      <c r="G41" s="368"/>
      <c r="H41" s="15"/>
      <c r="I41" s="15" t="s">
        <v>1198</v>
      </c>
      <c r="J41" s="19">
        <v>2110</v>
      </c>
      <c r="K41" s="20">
        <v>18.1</v>
      </c>
      <c r="L41" s="32">
        <f t="shared" si="11"/>
        <v>30</v>
      </c>
      <c r="M41" s="32">
        <f t="shared" si="12"/>
        <v>6</v>
      </c>
      <c r="N41" s="15">
        <v>477</v>
      </c>
      <c r="O41" s="33"/>
      <c r="P41" s="20">
        <v>58</v>
      </c>
      <c r="Q41" s="134">
        <f t="shared" si="13"/>
        <v>221.02081907756815</v>
      </c>
      <c r="R41" s="135">
        <f t="shared" si="14"/>
        <v>732.4629944230609</v>
      </c>
      <c r="S41" s="218">
        <f t="shared" si="1"/>
        <v>15</v>
      </c>
      <c r="T41" s="219">
        <f t="shared" si="2"/>
        <v>12</v>
      </c>
      <c r="U41" s="129"/>
      <c r="V41" s="77" t="b">
        <f t="shared" si="15"/>
        <v>1</v>
      </c>
      <c r="W41" s="130">
        <f t="shared" si="16"/>
        <v>3.1000000000000014</v>
      </c>
      <c r="X41" s="131">
        <f t="shared" si="17"/>
        <v>732.4629944230609</v>
      </c>
      <c r="Y41" s="132" t="b">
        <f t="shared" si="18"/>
        <v>1</v>
      </c>
      <c r="Z41" s="132"/>
      <c r="AA41" s="145"/>
      <c r="AB41" s="375" t="s">
        <v>149</v>
      </c>
      <c r="AC41" s="145"/>
      <c r="AD41" s="69" t="s">
        <v>46</v>
      </c>
      <c r="AF41" s="84"/>
      <c r="AL41" s="211"/>
      <c r="AM41" s="365"/>
      <c r="AN41" s="212"/>
      <c r="AO41" s="211"/>
      <c r="AP41" s="366"/>
      <c r="AQ41" s="366"/>
    </row>
    <row r="42" spans="1:43" s="123" customFormat="1" ht="16.5" customHeight="1" thickBot="1">
      <c r="A42" s="278">
        <v>25</v>
      </c>
      <c r="B42" s="279" t="s">
        <v>1079</v>
      </c>
      <c r="C42" s="245"/>
      <c r="D42" s="267" t="s">
        <v>21</v>
      </c>
      <c r="E42" s="268">
        <f>VLOOKUP(D42,'HYBRID LIST'!$B$2:$C$5000,2,FALSE)</f>
        <v>3122</v>
      </c>
      <c r="F42" s="267" t="s">
        <v>46</v>
      </c>
      <c r="G42" s="369"/>
      <c r="H42" s="267"/>
      <c r="I42" s="267" t="s">
        <v>1198</v>
      </c>
      <c r="J42" s="277">
        <v>2032</v>
      </c>
      <c r="K42" s="270">
        <v>20.4</v>
      </c>
      <c r="L42" s="269">
        <f t="shared" si="3"/>
        <v>30</v>
      </c>
      <c r="M42" s="267">
        <f t="shared" si="9"/>
        <v>6</v>
      </c>
      <c r="N42" s="267">
        <v>477</v>
      </c>
      <c r="O42" s="271"/>
      <c r="P42" s="280">
        <v>56</v>
      </c>
      <c r="Q42" s="272">
        <f t="shared" si="10"/>
        <v>206.87289798276262</v>
      </c>
      <c r="R42" s="273">
        <f t="shared" si="0"/>
        <v>657.0283239932542</v>
      </c>
      <c r="S42" s="274">
        <f t="shared" si="1"/>
        <v>26</v>
      </c>
      <c r="T42" s="275">
        <f t="shared" si="2"/>
        <v>24</v>
      </c>
      <c r="U42" s="129"/>
      <c r="V42" s="77" t="b">
        <f t="shared" si="5"/>
        <v>1</v>
      </c>
      <c r="W42" s="130">
        <f t="shared" si="6"/>
        <v>5.399999999999999</v>
      </c>
      <c r="X42" s="131">
        <f t="shared" si="7"/>
        <v>657.0283239932542</v>
      </c>
      <c r="Y42" s="132" t="b">
        <f t="shared" si="8"/>
        <v>1</v>
      </c>
      <c r="Z42" s="132"/>
      <c r="AA42" s="145"/>
      <c r="AB42" s="374" t="s">
        <v>148</v>
      </c>
      <c r="AC42" s="145"/>
      <c r="AD42" s="76" t="s">
        <v>49</v>
      </c>
      <c r="AF42" s="84"/>
      <c r="AL42" s="211"/>
      <c r="AM42" s="365"/>
      <c r="AN42" s="212"/>
      <c r="AO42" s="211"/>
      <c r="AP42" s="366"/>
      <c r="AQ42" s="366"/>
    </row>
    <row r="43" spans="1:43" s="123" customFormat="1" ht="16.5" customHeight="1" thickBot="1">
      <c r="A43" s="133">
        <v>26</v>
      </c>
      <c r="B43" s="29" t="s">
        <v>1079</v>
      </c>
      <c r="C43" s="10"/>
      <c r="D43" s="15" t="s">
        <v>25</v>
      </c>
      <c r="E43" s="16" t="str">
        <f>VLOOKUP(D43,'HYBRID LIST'!$B$2:$C$5000,2,FALSE)</f>
        <v>VIPTERA 3111A</v>
      </c>
      <c r="F43" s="15" t="s">
        <v>49</v>
      </c>
      <c r="G43" s="368"/>
      <c r="H43" s="15"/>
      <c r="I43" s="15" t="s">
        <v>1198</v>
      </c>
      <c r="J43" s="19">
        <v>2194</v>
      </c>
      <c r="K43" s="20">
        <v>23</v>
      </c>
      <c r="L43" s="29">
        <f t="shared" si="3"/>
        <v>30</v>
      </c>
      <c r="M43" s="32">
        <f t="shared" si="9"/>
        <v>6</v>
      </c>
      <c r="N43" s="15">
        <v>477</v>
      </c>
      <c r="O43" s="33"/>
      <c r="P43" s="20">
        <v>55.5</v>
      </c>
      <c r="Q43" s="134">
        <f t="shared" si="10"/>
        <v>216.0698524574889</v>
      </c>
      <c r="R43" s="135">
        <f t="shared" si="0"/>
        <v>652.5309544216166</v>
      </c>
      <c r="S43" s="218">
        <f t="shared" si="1"/>
        <v>22</v>
      </c>
      <c r="T43" s="219">
        <f t="shared" si="2"/>
        <v>25</v>
      </c>
      <c r="U43" s="129"/>
      <c r="V43" s="77" t="b">
        <f t="shared" si="5"/>
        <v>1</v>
      </c>
      <c r="W43" s="130">
        <f t="shared" si="6"/>
        <v>8</v>
      </c>
      <c r="X43" s="131">
        <f t="shared" si="7"/>
        <v>652.5309544216166</v>
      </c>
      <c r="Y43" s="132" t="b">
        <f t="shared" si="8"/>
        <v>1</v>
      </c>
      <c r="Z43" s="132"/>
      <c r="AA43" s="145"/>
      <c r="AB43" s="375" t="s">
        <v>460</v>
      </c>
      <c r="AC43" s="145"/>
      <c r="AD43" s="76" t="s">
        <v>49</v>
      </c>
      <c r="AF43" s="84"/>
      <c r="AL43" s="211"/>
      <c r="AM43" s="364"/>
      <c r="AN43" s="216"/>
      <c r="AO43" s="211"/>
      <c r="AP43" s="366"/>
      <c r="AQ43" s="366"/>
    </row>
    <row r="44" spans="1:43" s="123" customFormat="1" ht="16.5" customHeight="1" thickBot="1">
      <c r="A44" s="266">
        <v>27</v>
      </c>
      <c r="B44" s="267" t="s">
        <v>1079</v>
      </c>
      <c r="C44" s="245"/>
      <c r="D44" s="267" t="s">
        <v>30</v>
      </c>
      <c r="E44" s="268" t="str">
        <f>VLOOKUP(D44,'HYBRID LIST'!$B$2:$C$5000,2,FALSE)</f>
        <v>VIPTERA 3111</v>
      </c>
      <c r="F44" s="267" t="str">
        <f>VLOOKUP(E44,$AB$2:$AD$47,3,FALSE)</f>
        <v>20% struct.</v>
      </c>
      <c r="G44" s="369"/>
      <c r="H44" s="267"/>
      <c r="I44" s="267" t="s">
        <v>1198</v>
      </c>
      <c r="J44" s="277">
        <v>2218</v>
      </c>
      <c r="K44" s="270">
        <v>24.8</v>
      </c>
      <c r="L44" s="267">
        <f t="shared" si="3"/>
        <v>30</v>
      </c>
      <c r="M44" s="267">
        <f t="shared" si="9"/>
        <v>6</v>
      </c>
      <c r="N44" s="267">
        <v>477</v>
      </c>
      <c r="O44" s="271"/>
      <c r="P44" s="270">
        <v>54</v>
      </c>
      <c r="Q44" s="272">
        <f t="shared" si="10"/>
        <v>213.32718833449803</v>
      </c>
      <c r="R44" s="273">
        <f t="shared" si="0"/>
        <v>621.2087724300583</v>
      </c>
      <c r="S44" s="274">
        <f t="shared" si="1"/>
        <v>25</v>
      </c>
      <c r="T44" s="275">
        <f t="shared" si="2"/>
        <v>27</v>
      </c>
      <c r="U44" s="129"/>
      <c r="V44" s="77" t="b">
        <f t="shared" si="5"/>
        <v>1</v>
      </c>
      <c r="W44" s="130">
        <f t="shared" si="6"/>
        <v>9.8</v>
      </c>
      <c r="X44" s="131">
        <f t="shared" si="7"/>
        <v>621.2087724300583</v>
      </c>
      <c r="Y44" s="132" t="b">
        <f t="shared" si="8"/>
        <v>1</v>
      </c>
      <c r="Z44" s="132"/>
      <c r="AA44" s="145"/>
      <c r="AB44" s="375" t="s">
        <v>145</v>
      </c>
      <c r="AC44" s="145"/>
      <c r="AD44" s="76" t="s">
        <v>49</v>
      </c>
      <c r="AF44" s="84"/>
      <c r="AL44" s="211"/>
      <c r="AM44" s="365"/>
      <c r="AN44" s="212"/>
      <c r="AO44" s="211"/>
      <c r="AP44" s="366"/>
      <c r="AQ44" s="366"/>
    </row>
    <row r="45" spans="1:43" s="123" customFormat="1" ht="16.5" customHeight="1">
      <c r="A45" s="133">
        <v>26</v>
      </c>
      <c r="B45" s="29" t="s">
        <v>1084</v>
      </c>
      <c r="C45" s="10"/>
      <c r="D45" s="15" t="s">
        <v>1261</v>
      </c>
      <c r="E45" s="16" t="str">
        <f>VLOOKUP(D45,'HYBRID LIST'!$B$2:$C$5000,2,FALSE)</f>
        <v>GENSSRIB</v>
      </c>
      <c r="F45" s="15" t="s">
        <v>46</v>
      </c>
      <c r="G45" s="368"/>
      <c r="H45" s="15"/>
      <c r="I45" s="15" t="s">
        <v>1198</v>
      </c>
      <c r="J45" s="19">
        <v>1712</v>
      </c>
      <c r="K45" s="20">
        <v>16.5</v>
      </c>
      <c r="L45" s="29">
        <f>+IF(D45=0,"",+$L$18)</f>
        <v>30</v>
      </c>
      <c r="M45" s="32">
        <f>+IF(D45=0,"",+$M$18)</f>
        <v>6</v>
      </c>
      <c r="N45" s="15">
        <v>402</v>
      </c>
      <c r="O45" s="33"/>
      <c r="P45" s="20">
        <v>55.5</v>
      </c>
      <c r="Q45" s="134">
        <f>IF(D45=0,"",+((100-K45)*J45*109.814)/(L45*M45*N45))</f>
        <v>216.9448718629077</v>
      </c>
      <c r="R45" s="135">
        <f>IF(D45=0,"",X45)</f>
        <v>739.7820130525151</v>
      </c>
      <c r="S45" s="218">
        <f>IF(D45=0,"",RANK(Q45,$Q$18:$Q$45,0))</f>
        <v>20</v>
      </c>
      <c r="T45" s="219">
        <f>IF(D45=0,"",RANK(R45,$R$18:$R$45,0))</f>
        <v>7</v>
      </c>
      <c r="U45" s="129"/>
      <c r="V45" s="77" t="b">
        <f>(+K45&gt;$W$13+0.01)</f>
        <v>1</v>
      </c>
      <c r="W45" s="130">
        <f>+K45-$W$13</f>
        <v>1.5</v>
      </c>
      <c r="X45" s="131">
        <f>IF(V45,+((Q45*$S$13)-((W45*$S$14)*Q45)),+Q45*$S$13)</f>
        <v>739.7820130525151</v>
      </c>
      <c r="Y45" s="132" t="b">
        <f>+V45</f>
        <v>1</v>
      </c>
      <c r="Z45" s="132"/>
      <c r="AA45" s="145"/>
      <c r="AB45" s="375" t="s">
        <v>460</v>
      </c>
      <c r="AC45" s="145"/>
      <c r="AD45" s="76" t="s">
        <v>49</v>
      </c>
      <c r="AF45" s="84"/>
      <c r="AL45" s="211"/>
      <c r="AM45" s="364"/>
      <c r="AN45" s="216"/>
      <c r="AO45" s="211"/>
      <c r="AP45" s="366"/>
      <c r="AQ45" s="366"/>
    </row>
    <row r="46" spans="1:43" s="146" customFormat="1" ht="16.5" customHeight="1" thickBot="1">
      <c r="A46" s="148"/>
      <c r="B46" s="149"/>
      <c r="C46" s="149"/>
      <c r="D46" s="281" t="s">
        <v>991</v>
      </c>
      <c r="E46" s="150"/>
      <c r="F46" s="150"/>
      <c r="G46" s="150"/>
      <c r="H46" s="150"/>
      <c r="I46" s="151"/>
      <c r="J46" s="152"/>
      <c r="K46" s="282">
        <f>AVERAGE(K18:K45)</f>
        <v>19.582142857142856</v>
      </c>
      <c r="L46" s="283"/>
      <c r="M46" s="284"/>
      <c r="N46" s="284"/>
      <c r="O46" s="285"/>
      <c r="P46" s="286"/>
      <c r="Q46" s="282">
        <f>AVERAGE(Q18:Q45)</f>
        <v>221.38619395616303</v>
      </c>
      <c r="R46" s="282">
        <f>AVERAGE(R18:R45)</f>
        <v>714.0972554532088</v>
      </c>
      <c r="S46" s="157"/>
      <c r="T46" s="158"/>
      <c r="U46" s="159"/>
      <c r="V46" s="160"/>
      <c r="W46" s="161"/>
      <c r="X46" s="162"/>
      <c r="Y46" s="163"/>
      <c r="Z46" s="163"/>
      <c r="AA46" s="164"/>
      <c r="AB46" s="374" t="s">
        <v>418</v>
      </c>
      <c r="AC46" s="145"/>
      <c r="AD46" s="76" t="s">
        <v>49</v>
      </c>
      <c r="AF46" s="149"/>
      <c r="AK46" s="123"/>
      <c r="AL46" s="211"/>
      <c r="AM46" s="365"/>
      <c r="AN46" s="212"/>
      <c r="AO46" s="211"/>
      <c r="AP46" s="366"/>
      <c r="AQ46" s="366"/>
    </row>
    <row r="47" spans="1:43" s="69" customFormat="1" ht="43.5" customHeight="1" thickBot="1">
      <c r="A47" s="311" t="s">
        <v>1232</v>
      </c>
      <c r="B47" s="313"/>
      <c r="C47" s="312"/>
      <c r="D47" s="411"/>
      <c r="E47" s="412"/>
      <c r="F47" s="412"/>
      <c r="G47" s="412"/>
      <c r="H47" s="412"/>
      <c r="I47" s="412"/>
      <c r="J47" s="413"/>
      <c r="K47" s="410" t="s">
        <v>1229</v>
      </c>
      <c r="L47" s="414"/>
      <c r="M47" s="415"/>
      <c r="N47" s="416"/>
      <c r="O47" s="416"/>
      <c r="P47" s="416"/>
      <c r="Q47" s="416"/>
      <c r="R47" s="416"/>
      <c r="S47" s="416"/>
      <c r="T47" s="417"/>
      <c r="U47" s="195"/>
      <c r="V47" s="168"/>
      <c r="W47" s="76"/>
      <c r="X47" s="76"/>
      <c r="Y47" s="76"/>
      <c r="Z47" s="76"/>
      <c r="AA47" s="76"/>
      <c r="AB47" s="213" t="s">
        <v>232</v>
      </c>
      <c r="AC47" s="145"/>
      <c r="AD47" s="76" t="s">
        <v>49</v>
      </c>
      <c r="AF47" s="87"/>
      <c r="AK47" s="123"/>
      <c r="AL47" s="211"/>
      <c r="AM47" s="365"/>
      <c r="AN47" s="212"/>
      <c r="AO47" s="211"/>
      <c r="AP47" s="366"/>
      <c r="AQ47" s="366"/>
    </row>
    <row r="48" spans="37:40" ht="12.75">
      <c r="AK48" s="123"/>
      <c r="AL48" s="211"/>
      <c r="AM48" s="365"/>
      <c r="AN48" s="212"/>
    </row>
    <row r="49" spans="37:40" ht="12.75">
      <c r="AK49" s="123"/>
      <c r="AL49" s="211"/>
      <c r="AM49" s="365"/>
      <c r="AN49" s="212"/>
    </row>
    <row r="50" spans="1:40" ht="12.75">
      <c r="A50" s="310"/>
      <c r="AK50" s="123"/>
      <c r="AL50" s="211"/>
      <c r="AM50" s="365"/>
      <c r="AN50" s="212"/>
    </row>
    <row r="51" spans="37:40" ht="12.75">
      <c r="AK51" s="123"/>
      <c r="AL51" s="211"/>
      <c r="AM51" s="365"/>
      <c r="AN51" s="212"/>
    </row>
    <row r="52" spans="37:40" ht="12.75">
      <c r="AK52" s="123"/>
      <c r="AL52" s="211"/>
      <c r="AM52" s="365"/>
      <c r="AN52" s="212"/>
    </row>
    <row r="53" spans="37:40" ht="12.75">
      <c r="AK53" s="123"/>
      <c r="AL53" s="211"/>
      <c r="AM53" s="365"/>
      <c r="AN53" s="212"/>
    </row>
    <row r="54" spans="37:40" ht="12.75">
      <c r="AK54" s="123"/>
      <c r="AL54" s="211"/>
      <c r="AM54" s="365"/>
      <c r="AN54" s="212"/>
    </row>
    <row r="55" spans="37:40" ht="12.75">
      <c r="AK55" s="123"/>
      <c r="AL55" s="211"/>
      <c r="AM55" s="365"/>
      <c r="AN55" s="212"/>
    </row>
    <row r="56" spans="37:40" ht="12.75">
      <c r="AK56" s="123"/>
      <c r="AL56" s="211"/>
      <c r="AM56" s="365"/>
      <c r="AN56" s="212"/>
    </row>
    <row r="57" spans="37:40" ht="12.75">
      <c r="AK57" s="123"/>
      <c r="AL57" s="211"/>
      <c r="AM57" s="365"/>
      <c r="AN57" s="212"/>
    </row>
    <row r="58" spans="37:40" ht="12.75">
      <c r="AK58" s="123"/>
      <c r="AL58" s="211"/>
      <c r="AM58" s="365"/>
      <c r="AN58" s="212"/>
    </row>
    <row r="59" spans="37:39" ht="12.75">
      <c r="AK59" s="123"/>
      <c r="AL59" s="123"/>
      <c r="AM59" s="123"/>
    </row>
    <row r="60" spans="37:39" ht="12.75">
      <c r="AK60" s="123"/>
      <c r="AL60" s="123"/>
      <c r="AM60" s="123"/>
    </row>
    <row r="61" spans="37:39" ht="12.75">
      <c r="AK61" s="123"/>
      <c r="AL61" s="123"/>
      <c r="AM61" s="123"/>
    </row>
    <row r="62" spans="37:39" ht="12.75">
      <c r="AK62" s="123"/>
      <c r="AL62" s="123"/>
      <c r="AM62" s="123"/>
    </row>
    <row r="63" spans="37:39" ht="12.75">
      <c r="AK63" s="123"/>
      <c r="AL63" s="123"/>
      <c r="AM63" s="123"/>
    </row>
    <row r="64" spans="37:39" ht="12.75">
      <c r="AK64" s="123"/>
      <c r="AL64" s="123"/>
      <c r="AM64" s="123"/>
    </row>
    <row r="65" spans="37:39" ht="12.75">
      <c r="AK65" s="123"/>
      <c r="AL65" s="123"/>
      <c r="AM65" s="123"/>
    </row>
    <row r="66" spans="37:39" ht="12.75">
      <c r="AK66" s="123"/>
      <c r="AL66" s="123"/>
      <c r="AM66" s="123"/>
    </row>
    <row r="67" spans="37:39" ht="12.75">
      <c r="AK67" s="123"/>
      <c r="AL67" s="123"/>
      <c r="AM67" s="123"/>
    </row>
    <row r="68" spans="37:39" ht="12.75">
      <c r="AK68" s="123"/>
      <c r="AL68" s="123"/>
      <c r="AM68" s="123"/>
    </row>
    <row r="69" spans="37:39" ht="12.75">
      <c r="AK69" s="123"/>
      <c r="AL69" s="123"/>
      <c r="AM69" s="123"/>
    </row>
    <row r="70" spans="37:39" ht="12.75">
      <c r="AK70" s="123"/>
      <c r="AL70" s="123"/>
      <c r="AM70" s="123"/>
    </row>
    <row r="71" spans="37:39" ht="12.75">
      <c r="AK71" s="123"/>
      <c r="AL71" s="123"/>
      <c r="AM71" s="123"/>
    </row>
    <row r="72" spans="37:39" ht="12.75">
      <c r="AK72" s="123"/>
      <c r="AL72" s="146"/>
      <c r="AM72" s="146"/>
    </row>
    <row r="73" spans="37:39" ht="12.75">
      <c r="AK73" s="146"/>
      <c r="AL73" s="197"/>
      <c r="AM73" s="197"/>
    </row>
    <row r="74" spans="37:39" ht="12.75">
      <c r="AK74" s="197"/>
      <c r="AL74" s="69"/>
      <c r="AM74" s="69"/>
    </row>
    <row r="75" spans="37:39" ht="12.75">
      <c r="AK75" s="69"/>
      <c r="AL75" s="69"/>
      <c r="AM75" s="69"/>
    </row>
    <row r="76" ht="12.75">
      <c r="AK76" s="69"/>
    </row>
  </sheetData>
  <sheetProtection/>
  <mergeCells count="46">
    <mergeCell ref="D6:E6"/>
    <mergeCell ref="G6:H6"/>
    <mergeCell ref="J6:K6"/>
    <mergeCell ref="D8:E8"/>
    <mergeCell ref="G8:H8"/>
    <mergeCell ref="I8:J8"/>
    <mergeCell ref="K8:M8"/>
    <mergeCell ref="D4:E4"/>
    <mergeCell ref="I4:I5"/>
    <mergeCell ref="J4:Q5"/>
    <mergeCell ref="R6:T12"/>
    <mergeCell ref="D7:E7"/>
    <mergeCell ref="G7:H7"/>
    <mergeCell ref="I7:J7"/>
    <mergeCell ref="K7:Q7"/>
    <mergeCell ref="D5:E5"/>
    <mergeCell ref="F5:H5"/>
    <mergeCell ref="D9:E9"/>
    <mergeCell ref="F9:H9"/>
    <mergeCell ref="I9:J9"/>
    <mergeCell ref="K9:M9"/>
    <mergeCell ref="D10:E10"/>
    <mergeCell ref="I10:J10"/>
    <mergeCell ref="K10:M10"/>
    <mergeCell ref="D11:E11"/>
    <mergeCell ref="I11:J11"/>
    <mergeCell ref="K11:M11"/>
    <mergeCell ref="D12:E12"/>
    <mergeCell ref="I12:J12"/>
    <mergeCell ref="K12:M12"/>
    <mergeCell ref="D13:E13"/>
    <mergeCell ref="I13:J13"/>
    <mergeCell ref="K13:M13"/>
    <mergeCell ref="D1:E1"/>
    <mergeCell ref="F1:H1"/>
    <mergeCell ref="I1:I3"/>
    <mergeCell ref="J1:Q3"/>
    <mergeCell ref="D2:E2"/>
    <mergeCell ref="D3:E3"/>
    <mergeCell ref="D14:E14"/>
    <mergeCell ref="I14:J14"/>
    <mergeCell ref="K14:M14"/>
    <mergeCell ref="D47:J47"/>
    <mergeCell ref="K47:L47"/>
    <mergeCell ref="M47:T47"/>
    <mergeCell ref="A1:A14"/>
  </mergeCells>
  <conditionalFormatting sqref="E18:E45">
    <cfRule type="cellIs" priority="15" dxfId="0" operator="equal">
      <formula>#REF!</formula>
    </cfRule>
    <cfRule type="cellIs" priority="16" dxfId="0" operator="equal">
      <formula>$AB$44</formula>
    </cfRule>
    <cfRule type="cellIs" priority="17" dxfId="0" operator="equal">
      <formula>$AB$43</formula>
    </cfRule>
    <cfRule type="cellIs" priority="18" dxfId="0" operator="equal">
      <formula>$AB$30</formula>
    </cfRule>
    <cfRule type="cellIs" priority="19" dxfId="0" operator="equal">
      <formula>$AB$29</formula>
    </cfRule>
    <cfRule type="cellIs" priority="20" dxfId="0" operator="equal">
      <formula>$AB$28</formula>
    </cfRule>
    <cfRule type="cellIs" priority="21" dxfId="0" operator="equal">
      <formula>$AB$27</formula>
    </cfRule>
  </conditionalFormatting>
  <dataValidations count="14">
    <dataValidation type="custom" allowBlank="1" showInputMessage="1" showErrorMessage="1" sqref="O23 N19:O19">
      <formula1>O22</formula1>
    </dataValidation>
    <dataValidation type="list" allowBlank="1" showInputMessage="1" sqref="D18:D45">
      <formula1>INDIRECT(B18)</formula1>
    </dataValidation>
    <dataValidation type="list" showInputMessage="1" sqref="D6:E6">
      <formula1>$V$2:$V$8</formula1>
    </dataValidation>
    <dataValidation type="list" allowBlank="1" showInputMessage="1" sqref="D12:E12">
      <formula1>$X$2:$X$8</formula1>
    </dataValidation>
    <dataValidation type="list" allowBlank="1" showInputMessage="1" sqref="D11:E11">
      <formula1>$W$2:$W$10</formula1>
    </dataValidation>
    <dataValidation type="list" allowBlank="1" showInputMessage="1" sqref="D13:E13">
      <formula1>$Y$2:$Y$3</formula1>
    </dataValidation>
    <dataValidation allowBlank="1" showInputMessage="1" sqref="L18:L45 C18:C45"/>
    <dataValidation type="list" allowBlank="1" showInputMessage="1" sqref="H18:H45">
      <formula1>$AG$2:$AG$3</formula1>
    </dataValidation>
    <dataValidation type="list" allowBlank="1" showInputMessage="1" sqref="I18:I45">
      <formula1>$AG$7:$AG$8</formula1>
    </dataValidation>
    <dataValidation type="list" allowBlank="1" showInputMessage="1" sqref="B18:B45">
      <formula1>$AK$2:$AK$21</formula1>
    </dataValidation>
    <dataValidation type="list" allowBlank="1" showInputMessage="1" showErrorMessage="1" sqref="D10:E10">
      <formula1>$Z$2:$Z$4</formula1>
    </dataValidation>
    <dataValidation type="list" allowBlank="1" showInputMessage="1" showErrorMessage="1" sqref="I1:I6">
      <formula1>$AG$2:$AG$3</formula1>
    </dataValidation>
    <dataValidation type="list" allowBlank="1" showInputMessage="1" showErrorMessage="1" sqref="D14:E14">
      <formula1>$Y$2:$Y$3</formula1>
    </dataValidation>
    <dataValidation type="list" allowBlank="1" showInputMessage="1" sqref="AA28 AC31:AD31">
      <formula1>$AB$2:$AB$24</formula1>
    </dataValidation>
  </dataValidations>
  <printOptions/>
  <pageMargins left="0.47" right="0.25" top="0.56" bottom="0.25" header="0.25" footer="0.25"/>
  <pageSetup horizontalDpi="600" verticalDpi="600" orientation="landscape"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T79"/>
  <sheetViews>
    <sheetView zoomScale="80" zoomScaleNormal="80" zoomScalePageLayoutView="0" workbookViewId="0" topLeftCell="E1">
      <selection activeCell="X18" sqref="X18"/>
    </sheetView>
  </sheetViews>
  <sheetFormatPr defaultColWidth="9.140625" defaultRowHeight="12.75"/>
  <cols>
    <col min="1" max="1" width="4.57421875" style="172" customWidth="1"/>
    <col min="2" max="2" width="12.421875" style="172" customWidth="1"/>
    <col min="3" max="3" width="12.421875" style="172" hidden="1" customWidth="1"/>
    <col min="4" max="4" width="12.00390625" style="172" customWidth="1"/>
    <col min="5" max="6" width="12.140625" style="172" customWidth="1"/>
    <col min="7" max="8" width="9.00390625" style="172" customWidth="1"/>
    <col min="9" max="9" width="8.8515625" style="172" customWidth="1"/>
    <col min="10" max="10" width="8.00390625" style="172" customWidth="1"/>
    <col min="11" max="13" width="7.140625" style="172" customWidth="1"/>
    <col min="14" max="14" width="6.140625" style="172" customWidth="1"/>
    <col min="15" max="15" width="9.00390625" style="172" customWidth="1"/>
    <col min="16" max="16" width="7.140625" style="172" customWidth="1"/>
    <col min="17" max="17" width="10.140625" style="172" customWidth="1"/>
    <col min="18" max="18" width="12.28125" style="172" customWidth="1"/>
    <col min="19" max="19" width="7.140625" style="172" customWidth="1"/>
    <col min="20" max="20" width="6.8515625" style="172" bestFit="1" customWidth="1"/>
    <col min="21" max="21" width="19.140625" style="169" customWidth="1"/>
    <col min="22" max="22" width="15.8515625" style="168" customWidth="1"/>
    <col min="23" max="23" width="12.28125" style="168" customWidth="1"/>
    <col min="24" max="24" width="12.7109375" style="168" customWidth="1"/>
    <col min="25" max="25" width="9.00390625" style="168" customWidth="1"/>
    <col min="26" max="26" width="12.7109375" style="168" customWidth="1"/>
    <col min="27" max="28" width="12.8515625" style="168" customWidth="1"/>
    <col min="29" max="29" width="11.28125" style="173" customWidth="1"/>
    <col min="30" max="30" width="27.140625" style="173" customWidth="1"/>
    <col min="31" max="31" width="12.421875" style="169" customWidth="1"/>
    <col min="32" max="32" width="15.28125" style="169" customWidth="1"/>
    <col min="33" max="33" width="17.140625" style="169" customWidth="1"/>
    <col min="34" max="35" width="16.140625" style="169" customWidth="1"/>
    <col min="36" max="36" width="16.57421875" style="169" customWidth="1"/>
    <col min="37" max="38" width="9.140625" style="169" customWidth="1"/>
    <col min="39" max="39" width="13.57421875" style="169" customWidth="1"/>
    <col min="40" max="41" width="9.140625" style="169" customWidth="1"/>
    <col min="42" max="43" width="13.7109375" style="169" customWidth="1"/>
    <col min="44" max="44" width="14.421875" style="169" customWidth="1"/>
    <col min="45" max="16384" width="9.140625" style="169" customWidth="1"/>
  </cols>
  <sheetData>
    <row r="1" spans="1:40" s="69" customFormat="1" ht="19.5" customHeight="1">
      <c r="A1" s="546" t="s">
        <v>914</v>
      </c>
      <c r="B1" s="222" t="s">
        <v>915</v>
      </c>
      <c r="C1" s="176"/>
      <c r="D1" s="536" t="s">
        <v>1230</v>
      </c>
      <c r="E1" s="537"/>
      <c r="F1" s="503" t="s">
        <v>1229</v>
      </c>
      <c r="G1" s="522" t="s">
        <v>1233</v>
      </c>
      <c r="H1" s="523"/>
      <c r="I1" s="523"/>
      <c r="J1" s="523"/>
      <c r="K1" s="524"/>
      <c r="L1" s="549" t="s">
        <v>916</v>
      </c>
      <c r="M1" s="550"/>
      <c r="N1" s="551" t="s">
        <v>1206</v>
      </c>
      <c r="O1" s="551"/>
      <c r="P1" s="551"/>
      <c r="Q1" s="230"/>
      <c r="R1" s="63"/>
      <c r="S1" s="64"/>
      <c r="T1" s="65"/>
      <c r="U1" s="66"/>
      <c r="V1" s="67" t="s">
        <v>917</v>
      </c>
      <c r="W1" s="68" t="s">
        <v>918</v>
      </c>
      <c r="X1" s="67" t="s">
        <v>919</v>
      </c>
      <c r="Y1" s="67" t="s">
        <v>920</v>
      </c>
      <c r="Z1" s="67" t="s">
        <v>921</v>
      </c>
      <c r="AA1" s="71" t="s">
        <v>1058</v>
      </c>
      <c r="AB1" s="71" t="s">
        <v>1325</v>
      </c>
      <c r="AC1" s="70" t="s">
        <v>923</v>
      </c>
      <c r="AD1" s="70" t="s">
        <v>924</v>
      </c>
      <c r="AE1" s="71" t="s">
        <v>1061</v>
      </c>
      <c r="AF1" s="71" t="s">
        <v>1034</v>
      </c>
      <c r="AG1" s="71" t="s">
        <v>1035</v>
      </c>
      <c r="AH1" s="71" t="s">
        <v>1036</v>
      </c>
      <c r="AI1" s="67" t="s">
        <v>1037</v>
      </c>
      <c r="AJ1" s="71" t="s">
        <v>1039</v>
      </c>
      <c r="AK1" s="71" t="s">
        <v>1038</v>
      </c>
      <c r="AL1" s="71" t="s">
        <v>953</v>
      </c>
      <c r="AM1" s="71" t="s">
        <v>1075</v>
      </c>
      <c r="AN1" s="71" t="s">
        <v>1178</v>
      </c>
    </row>
    <row r="2" spans="1:40" s="69" customFormat="1" ht="16.5" customHeight="1" thickBot="1">
      <c r="A2" s="547"/>
      <c r="B2" s="223" t="s">
        <v>925</v>
      </c>
      <c r="C2" s="72"/>
      <c r="D2" s="514" t="s">
        <v>1207</v>
      </c>
      <c r="E2" s="515"/>
      <c r="F2" s="504"/>
      <c r="G2" s="525"/>
      <c r="H2" s="525"/>
      <c r="I2" s="525"/>
      <c r="J2" s="525"/>
      <c r="K2" s="526"/>
      <c r="L2" s="552" t="s">
        <v>1222</v>
      </c>
      <c r="M2" s="553"/>
      <c r="N2" s="520" t="s">
        <v>1209</v>
      </c>
      <c r="O2" s="520"/>
      <c r="P2" s="520"/>
      <c r="Q2" s="231"/>
      <c r="R2" s="73"/>
      <c r="S2" s="74"/>
      <c r="T2" s="75"/>
      <c r="U2" s="66"/>
      <c r="V2" s="76" t="s">
        <v>1180</v>
      </c>
      <c r="W2" s="69" t="s">
        <v>1189</v>
      </c>
      <c r="X2" s="76" t="s">
        <v>1190</v>
      </c>
      <c r="Y2" s="76" t="s">
        <v>1197</v>
      </c>
      <c r="Z2" s="76" t="s">
        <v>1224</v>
      </c>
      <c r="AA2" s="69" t="s">
        <v>1057</v>
      </c>
      <c r="AC2" s="77" t="s">
        <v>1239</v>
      </c>
      <c r="AD2" s="217" t="s">
        <v>1314</v>
      </c>
      <c r="AE2" s="69" t="s">
        <v>1198</v>
      </c>
      <c r="AF2" s="69" t="s">
        <v>1044</v>
      </c>
      <c r="AG2" s="69" t="s">
        <v>1044</v>
      </c>
      <c r="AH2" s="69" t="s">
        <v>1044</v>
      </c>
      <c r="AI2" s="69" t="s">
        <v>1044</v>
      </c>
      <c r="AJ2" s="69" t="s">
        <v>1048</v>
      </c>
      <c r="AK2" s="69" t="s">
        <v>1051</v>
      </c>
      <c r="AL2" s="69" t="s">
        <v>1052</v>
      </c>
      <c r="AM2" s="69" t="s">
        <v>1312</v>
      </c>
      <c r="AN2" s="214" t="s">
        <v>1166</v>
      </c>
    </row>
    <row r="3" spans="1:40" s="69" customFormat="1" ht="16.5" customHeight="1">
      <c r="A3" s="547"/>
      <c r="B3" s="223" t="s">
        <v>927</v>
      </c>
      <c r="C3" s="72"/>
      <c r="D3" s="514" t="s">
        <v>1208</v>
      </c>
      <c r="E3" s="515"/>
      <c r="F3" s="503" t="s">
        <v>1228</v>
      </c>
      <c r="G3" s="527" t="s">
        <v>1234</v>
      </c>
      <c r="H3" s="523"/>
      <c r="I3" s="523"/>
      <c r="J3" s="523"/>
      <c r="K3" s="524"/>
      <c r="L3" s="552" t="s">
        <v>1210</v>
      </c>
      <c r="M3" s="556"/>
      <c r="N3" s="557" t="s">
        <v>1198</v>
      </c>
      <c r="O3" s="557"/>
      <c r="P3" s="557"/>
      <c r="Q3" s="231"/>
      <c r="R3" s="73"/>
      <c r="S3" s="74"/>
      <c r="T3" s="75"/>
      <c r="U3" s="66"/>
      <c r="V3" s="76" t="s">
        <v>1181</v>
      </c>
      <c r="W3" s="69" t="s">
        <v>1199</v>
      </c>
      <c r="X3" s="76" t="s">
        <v>1191</v>
      </c>
      <c r="Y3" s="76" t="s">
        <v>1198</v>
      </c>
      <c r="Z3" s="76" t="s">
        <v>1192</v>
      </c>
      <c r="AC3" s="79" t="s">
        <v>1240</v>
      </c>
      <c r="AD3" s="217" t="s">
        <v>1319</v>
      </c>
      <c r="AE3" s="69" t="s">
        <v>1197</v>
      </c>
      <c r="AF3" s="69" t="s">
        <v>1102</v>
      </c>
      <c r="AG3" s="69" t="s">
        <v>1102</v>
      </c>
      <c r="AH3" s="69" t="s">
        <v>1045</v>
      </c>
      <c r="AI3" s="69" t="s">
        <v>1045</v>
      </c>
      <c r="AJ3" s="69" t="s">
        <v>1069</v>
      </c>
      <c r="AK3" s="69" t="s">
        <v>1055</v>
      </c>
      <c r="AL3" s="69" t="s">
        <v>1115</v>
      </c>
      <c r="AM3" s="69" t="s">
        <v>1313</v>
      </c>
      <c r="AN3" s="69" t="s">
        <v>1251</v>
      </c>
    </row>
    <row r="4" spans="1:40" s="69" customFormat="1" ht="16.5" customHeight="1" thickBot="1">
      <c r="A4" s="547"/>
      <c r="B4" s="224" t="s">
        <v>928</v>
      </c>
      <c r="C4" s="96"/>
      <c r="D4" s="516" t="s">
        <v>1231</v>
      </c>
      <c r="E4" s="517"/>
      <c r="F4" s="505"/>
      <c r="G4" s="528"/>
      <c r="H4" s="528"/>
      <c r="I4" s="528"/>
      <c r="J4" s="528"/>
      <c r="K4" s="529"/>
      <c r="L4" s="227"/>
      <c r="M4" s="228" t="s">
        <v>929</v>
      </c>
      <c r="N4" s="239">
        <v>4</v>
      </c>
      <c r="O4" s="240" t="s">
        <v>930</v>
      </c>
      <c r="P4" s="240" t="s">
        <v>926</v>
      </c>
      <c r="Q4" s="231"/>
      <c r="R4" s="73"/>
      <c r="S4" s="74"/>
      <c r="T4" s="75"/>
      <c r="U4" s="66"/>
      <c r="V4" s="69" t="s">
        <v>1182</v>
      </c>
      <c r="W4" s="69" t="s">
        <v>1200</v>
      </c>
      <c r="X4" s="76" t="s">
        <v>1192</v>
      </c>
      <c r="Z4" s="76" t="s">
        <v>1225</v>
      </c>
      <c r="AC4" s="69" t="s">
        <v>1241</v>
      </c>
      <c r="AD4" s="217" t="s">
        <v>1320</v>
      </c>
      <c r="AF4" s="69" t="s">
        <v>1045</v>
      </c>
      <c r="AG4" s="69" t="s">
        <v>1045</v>
      </c>
      <c r="AH4" s="69" t="s">
        <v>1041</v>
      </c>
      <c r="AI4" s="69" t="s">
        <v>1041</v>
      </c>
      <c r="AJ4" s="69" t="s">
        <v>1049</v>
      </c>
      <c r="AK4" s="69" t="s">
        <v>1050</v>
      </c>
      <c r="AL4" s="69" t="s">
        <v>1053</v>
      </c>
      <c r="AM4" s="69" t="s">
        <v>1082</v>
      </c>
      <c r="AN4" t="s">
        <v>1242</v>
      </c>
    </row>
    <row r="5" spans="1:40" s="69" customFormat="1" ht="16.5" customHeight="1" thickBot="1">
      <c r="A5" s="547"/>
      <c r="B5" s="225"/>
      <c r="C5" s="62"/>
      <c r="D5" s="536"/>
      <c r="E5" s="537"/>
      <c r="F5" s="512" t="s">
        <v>1232</v>
      </c>
      <c r="G5" s="522" t="s">
        <v>1235</v>
      </c>
      <c r="H5" s="530"/>
      <c r="I5" s="530"/>
      <c r="J5" s="530"/>
      <c r="K5" s="531"/>
      <c r="L5" s="229"/>
      <c r="M5" s="229" t="s">
        <v>932</v>
      </c>
      <c r="N5" s="241">
        <v>0.07</v>
      </c>
      <c r="O5" s="242" t="s">
        <v>933</v>
      </c>
      <c r="P5" s="242"/>
      <c r="Q5" s="232"/>
      <c r="R5" s="73"/>
      <c r="S5" s="74"/>
      <c r="T5" s="75"/>
      <c r="U5" s="66"/>
      <c r="V5" s="76" t="s">
        <v>1183</v>
      </c>
      <c r="W5" s="69" t="s">
        <v>1188</v>
      </c>
      <c r="X5" s="76" t="s">
        <v>1193</v>
      </c>
      <c r="Z5" s="76" t="s">
        <v>1226</v>
      </c>
      <c r="AA5" s="71"/>
      <c r="AB5" s="71"/>
      <c r="AC5" s="69" t="s">
        <v>1132</v>
      </c>
      <c r="AD5" s="217" t="s">
        <v>1321</v>
      </c>
      <c r="AF5" s="69" t="s">
        <v>1041</v>
      </c>
      <c r="AG5" s="69" t="s">
        <v>1041</v>
      </c>
      <c r="AH5" s="69" t="s">
        <v>1123</v>
      </c>
      <c r="AI5" s="69" t="s">
        <v>1123</v>
      </c>
      <c r="AL5" s="69" t="s">
        <v>1116</v>
      </c>
      <c r="AM5" s="69" t="s">
        <v>1079</v>
      </c>
      <c r="AN5" t="s">
        <v>1243</v>
      </c>
    </row>
    <row r="6" spans="1:42" s="69" customFormat="1" ht="16.5" customHeight="1" thickBot="1">
      <c r="A6" s="547"/>
      <c r="B6" s="226" t="s">
        <v>934</v>
      </c>
      <c r="C6" s="82"/>
      <c r="D6" s="518" t="s">
        <v>1180</v>
      </c>
      <c r="E6" s="519"/>
      <c r="F6" s="513"/>
      <c r="G6" s="532"/>
      <c r="H6" s="532"/>
      <c r="I6" s="532"/>
      <c r="J6" s="532"/>
      <c r="K6" s="533"/>
      <c r="L6" s="254"/>
      <c r="M6" s="254"/>
      <c r="N6" s="254"/>
      <c r="O6" s="255" t="s">
        <v>1173</v>
      </c>
      <c r="P6" s="254"/>
      <c r="Q6" s="256"/>
      <c r="R6" s="506"/>
      <c r="S6" s="507"/>
      <c r="T6" s="508"/>
      <c r="U6" s="83"/>
      <c r="V6" s="76" t="s">
        <v>1184</v>
      </c>
      <c r="W6" s="69" t="s">
        <v>1202</v>
      </c>
      <c r="X6" s="76" t="s">
        <v>1194</v>
      </c>
      <c r="Y6" s="69" t="s">
        <v>926</v>
      </c>
      <c r="Z6" s="76"/>
      <c r="AA6" s="81"/>
      <c r="AB6" s="81" t="s">
        <v>1300</v>
      </c>
      <c r="AC6" s="69" t="s">
        <v>1300</v>
      </c>
      <c r="AD6" s="217" t="s">
        <v>1315</v>
      </c>
      <c r="AE6" s="71" t="s">
        <v>1064</v>
      </c>
      <c r="AF6" s="69" t="s">
        <v>1123</v>
      </c>
      <c r="AG6" s="69" t="s">
        <v>1123</v>
      </c>
      <c r="AH6" s="69" t="s">
        <v>1046</v>
      </c>
      <c r="AI6" s="69" t="s">
        <v>1046</v>
      </c>
      <c r="AL6" s="69" t="s">
        <v>1054</v>
      </c>
      <c r="AM6" s="69" t="s">
        <v>1083</v>
      </c>
      <c r="AN6" s="214" t="s">
        <v>1250</v>
      </c>
      <c r="AP6" s="214"/>
    </row>
    <row r="7" spans="1:42" s="69" customFormat="1" ht="16.5" customHeight="1">
      <c r="A7" s="547"/>
      <c r="B7" s="223" t="s">
        <v>937</v>
      </c>
      <c r="C7" s="82"/>
      <c r="D7" s="520" t="s">
        <v>1215</v>
      </c>
      <c r="E7" s="521"/>
      <c r="F7" s="233" t="s">
        <v>1211</v>
      </c>
      <c r="G7" s="538" t="s">
        <v>1212</v>
      </c>
      <c r="H7" s="539"/>
      <c r="I7" s="491" t="s">
        <v>1236</v>
      </c>
      <c r="J7" s="492"/>
      <c r="K7" s="509"/>
      <c r="L7" s="510"/>
      <c r="M7" s="510"/>
      <c r="N7" s="510"/>
      <c r="O7" s="510"/>
      <c r="P7" s="510"/>
      <c r="Q7" s="511"/>
      <c r="R7" s="495" t="s">
        <v>1060</v>
      </c>
      <c r="S7" s="496"/>
      <c r="T7" s="497"/>
      <c r="U7" s="85"/>
      <c r="V7" s="76" t="s">
        <v>1185</v>
      </c>
      <c r="W7" s="69" t="s">
        <v>1201</v>
      </c>
      <c r="X7" s="76" t="s">
        <v>1195</v>
      </c>
      <c r="Z7" s="76"/>
      <c r="AA7" s="81"/>
      <c r="AB7" s="81" t="s">
        <v>1301</v>
      </c>
      <c r="AC7" s="84" t="s">
        <v>1301</v>
      </c>
      <c r="AD7" s="217" t="s">
        <v>1316</v>
      </c>
      <c r="AE7" s="69" t="s">
        <v>1198</v>
      </c>
      <c r="AF7" s="69" t="s">
        <v>1046</v>
      </c>
      <c r="AG7" s="69" t="s">
        <v>1046</v>
      </c>
      <c r="AH7" s="69" t="s">
        <v>1040</v>
      </c>
      <c r="AI7" s="69" t="s">
        <v>1040</v>
      </c>
      <c r="AL7" s="69" t="s">
        <v>1142</v>
      </c>
      <c r="AM7" s="69" t="s">
        <v>1092</v>
      </c>
      <c r="AN7" t="s">
        <v>1244</v>
      </c>
      <c r="AP7" s="214"/>
    </row>
    <row r="8" spans="1:42" s="69" customFormat="1" ht="16.5" customHeight="1" thickBot="1">
      <c r="A8" s="547"/>
      <c r="B8" s="223" t="s">
        <v>941</v>
      </c>
      <c r="C8" s="72"/>
      <c r="D8" s="534">
        <v>34500</v>
      </c>
      <c r="E8" s="554"/>
      <c r="F8" s="234" t="s">
        <v>1213</v>
      </c>
      <c r="G8" s="489" t="s">
        <v>1214</v>
      </c>
      <c r="H8" s="490"/>
      <c r="I8" s="491" t="s">
        <v>938</v>
      </c>
      <c r="J8" s="492"/>
      <c r="K8" s="493"/>
      <c r="L8" s="493"/>
      <c r="M8" s="494"/>
      <c r="N8" s="257" t="s">
        <v>939</v>
      </c>
      <c r="O8" s="258"/>
      <c r="P8" s="259" t="s">
        <v>940</v>
      </c>
      <c r="Q8" s="260"/>
      <c r="R8" s="495"/>
      <c r="S8" s="496"/>
      <c r="T8" s="497"/>
      <c r="U8" s="85"/>
      <c r="V8" s="69" t="s">
        <v>1186</v>
      </c>
      <c r="W8" s="69" t="s">
        <v>1203</v>
      </c>
      <c r="X8" s="76" t="s">
        <v>1196</v>
      </c>
      <c r="Z8" s="76"/>
      <c r="AA8" s="86"/>
      <c r="AB8" s="86" t="s">
        <v>1326</v>
      </c>
      <c r="AC8" s="69" t="s">
        <v>1308</v>
      </c>
      <c r="AD8" s="217" t="s">
        <v>1317</v>
      </c>
      <c r="AE8" s="69" t="s">
        <v>1197</v>
      </c>
      <c r="AF8" s="69" t="s">
        <v>1040</v>
      </c>
      <c r="AG8" s="69" t="s">
        <v>1040</v>
      </c>
      <c r="AH8" s="69" t="s">
        <v>1043</v>
      </c>
      <c r="AI8" s="69" t="s">
        <v>1043</v>
      </c>
      <c r="AL8" s="69" t="s">
        <v>1056</v>
      </c>
      <c r="AM8" s="69" t="s">
        <v>1104</v>
      </c>
      <c r="AN8" t="s">
        <v>1245</v>
      </c>
      <c r="AP8" s="214"/>
    </row>
    <row r="9" spans="1:46" s="69" customFormat="1" ht="16.5" customHeight="1">
      <c r="A9" s="547"/>
      <c r="B9" s="223" t="s">
        <v>935</v>
      </c>
      <c r="C9" s="72"/>
      <c r="D9" s="555">
        <v>41921</v>
      </c>
      <c r="E9" s="535"/>
      <c r="F9" s="486" t="s">
        <v>1221</v>
      </c>
      <c r="G9" s="487"/>
      <c r="H9" s="488"/>
      <c r="I9" s="491" t="s">
        <v>942</v>
      </c>
      <c r="J9" s="492"/>
      <c r="K9" s="493"/>
      <c r="L9" s="493"/>
      <c r="M9" s="494"/>
      <c r="N9" s="257" t="s">
        <v>939</v>
      </c>
      <c r="O9" s="258"/>
      <c r="P9" s="259" t="s">
        <v>940</v>
      </c>
      <c r="Q9" s="260"/>
      <c r="R9" s="495"/>
      <c r="S9" s="496"/>
      <c r="T9" s="497"/>
      <c r="U9" s="90"/>
      <c r="V9" s="76"/>
      <c r="W9" s="69" t="s">
        <v>1204</v>
      </c>
      <c r="X9" s="76"/>
      <c r="Z9" s="76"/>
      <c r="AA9" s="76"/>
      <c r="AB9" s="69" t="s">
        <v>1302</v>
      </c>
      <c r="AC9" s="69" t="s">
        <v>1302</v>
      </c>
      <c r="AD9" s="217" t="s">
        <v>1318</v>
      </c>
      <c r="AF9" s="69" t="s">
        <v>1043</v>
      </c>
      <c r="AG9" s="69" t="s">
        <v>1043</v>
      </c>
      <c r="AH9" s="69" t="s">
        <v>1042</v>
      </c>
      <c r="AI9" s="69" t="s">
        <v>1042</v>
      </c>
      <c r="AM9" s="69" t="s">
        <v>1085</v>
      </c>
      <c r="AN9" t="s">
        <v>1246</v>
      </c>
      <c r="AT9" s="123"/>
    </row>
    <row r="10" spans="1:46" s="69" customFormat="1" ht="16.5" customHeight="1">
      <c r="A10" s="547"/>
      <c r="B10" s="223" t="s">
        <v>1223</v>
      </c>
      <c r="C10" s="72"/>
      <c r="D10" s="534" t="s">
        <v>1226</v>
      </c>
      <c r="E10" s="535"/>
      <c r="F10" s="235" t="s">
        <v>1220</v>
      </c>
      <c r="G10" s="236" t="s">
        <v>949</v>
      </c>
      <c r="H10" s="237" t="s">
        <v>952</v>
      </c>
      <c r="I10" s="491" t="s">
        <v>944</v>
      </c>
      <c r="J10" s="492"/>
      <c r="K10" s="493"/>
      <c r="L10" s="493"/>
      <c r="M10" s="494"/>
      <c r="N10" s="257" t="s">
        <v>939</v>
      </c>
      <c r="O10" s="258"/>
      <c r="P10" s="259" t="s">
        <v>940</v>
      </c>
      <c r="Q10" s="260"/>
      <c r="R10" s="495"/>
      <c r="S10" s="496"/>
      <c r="T10" s="497"/>
      <c r="U10" s="85"/>
      <c r="V10" s="76"/>
      <c r="W10" s="69" t="s">
        <v>1205</v>
      </c>
      <c r="X10" s="76"/>
      <c r="Z10" s="76"/>
      <c r="AA10" s="76"/>
      <c r="AB10" s="69" t="s">
        <v>1332</v>
      </c>
      <c r="AC10" s="69" t="s">
        <v>1303</v>
      </c>
      <c r="AD10" s="217" t="s">
        <v>1322</v>
      </c>
      <c r="AF10" s="69" t="s">
        <v>1042</v>
      </c>
      <c r="AG10" s="69" t="s">
        <v>1042</v>
      </c>
      <c r="AH10" s="69" t="s">
        <v>1068</v>
      </c>
      <c r="AI10" s="69" t="s">
        <v>1068</v>
      </c>
      <c r="AM10" s="69" t="s">
        <v>1086</v>
      </c>
      <c r="AN10" t="s">
        <v>1247</v>
      </c>
      <c r="AP10" s="214"/>
      <c r="AT10" s="123"/>
    </row>
    <row r="11" spans="1:46" s="69" customFormat="1" ht="16.5" customHeight="1">
      <c r="A11" s="547"/>
      <c r="B11" s="223" t="s">
        <v>943</v>
      </c>
      <c r="C11" s="72"/>
      <c r="D11" s="540" t="s">
        <v>1187</v>
      </c>
      <c r="E11" s="541"/>
      <c r="F11" s="238" t="s">
        <v>1216</v>
      </c>
      <c r="G11" s="207"/>
      <c r="H11" s="204"/>
      <c r="I11" s="491" t="s">
        <v>946</v>
      </c>
      <c r="J11" s="492"/>
      <c r="K11" s="493" t="s">
        <v>926</v>
      </c>
      <c r="L11" s="493"/>
      <c r="M11" s="494"/>
      <c r="N11" s="257" t="s">
        <v>939</v>
      </c>
      <c r="O11" s="258"/>
      <c r="P11" s="259" t="s">
        <v>940</v>
      </c>
      <c r="Q11" s="260"/>
      <c r="R11" s="495"/>
      <c r="S11" s="496"/>
      <c r="T11" s="497"/>
      <c r="U11" s="85"/>
      <c r="X11" s="76"/>
      <c r="Z11" s="76"/>
      <c r="AA11" s="76"/>
      <c r="AB11" s="69" t="s">
        <v>1304</v>
      </c>
      <c r="AC11" s="69" t="s">
        <v>1304</v>
      </c>
      <c r="AD11" s="217" t="s">
        <v>1323</v>
      </c>
      <c r="AF11" s="69" t="s">
        <v>1068</v>
      </c>
      <c r="AG11" s="69" t="s">
        <v>1068</v>
      </c>
      <c r="AH11" s="69" t="s">
        <v>1073</v>
      </c>
      <c r="AI11" s="69" t="s">
        <v>1073</v>
      </c>
      <c r="AM11" s="69" t="s">
        <v>1087</v>
      </c>
      <c r="AN11" s="214" t="s">
        <v>1311</v>
      </c>
      <c r="AP11" s="214"/>
      <c r="AT11" s="123"/>
    </row>
    <row r="12" spans="1:42" s="69" customFormat="1" ht="16.5" customHeight="1">
      <c r="A12" s="547"/>
      <c r="B12" s="223" t="s">
        <v>945</v>
      </c>
      <c r="C12" s="72"/>
      <c r="D12" s="542" t="s">
        <v>1190</v>
      </c>
      <c r="E12" s="543"/>
      <c r="F12" s="209" t="s">
        <v>1217</v>
      </c>
      <c r="G12" s="207"/>
      <c r="H12" s="204"/>
      <c r="I12" s="491" t="s">
        <v>948</v>
      </c>
      <c r="J12" s="492"/>
      <c r="K12" s="493"/>
      <c r="L12" s="493"/>
      <c r="M12" s="494"/>
      <c r="N12" s="257" t="s">
        <v>939</v>
      </c>
      <c r="O12" s="258"/>
      <c r="P12" s="259" t="s">
        <v>940</v>
      </c>
      <c r="Q12" s="260"/>
      <c r="R12" s="495"/>
      <c r="S12" s="496"/>
      <c r="T12" s="497"/>
      <c r="U12" s="85"/>
      <c r="AB12" s="76" t="s">
        <v>1309</v>
      </c>
      <c r="AC12" s="69" t="s">
        <v>1309</v>
      </c>
      <c r="AD12" s="217" t="s">
        <v>1324</v>
      </c>
      <c r="AF12" s="69" t="s">
        <v>1073</v>
      </c>
      <c r="AG12" s="69" t="s">
        <v>1073</v>
      </c>
      <c r="AH12" s="69" t="s">
        <v>1070</v>
      </c>
      <c r="AI12" s="69" t="s">
        <v>1070</v>
      </c>
      <c r="AM12" s="69" t="s">
        <v>1088</v>
      </c>
      <c r="AN12" t="s">
        <v>1248</v>
      </c>
      <c r="AP12" s="214"/>
    </row>
    <row r="13" spans="1:42" s="69" customFormat="1" ht="16.5" customHeight="1">
      <c r="A13" s="547"/>
      <c r="B13" s="223" t="s">
        <v>947</v>
      </c>
      <c r="C13" s="72"/>
      <c r="D13" s="542" t="s">
        <v>1197</v>
      </c>
      <c r="E13" s="543"/>
      <c r="F13" s="209" t="s">
        <v>1218</v>
      </c>
      <c r="G13" s="207"/>
      <c r="H13" s="204"/>
      <c r="I13" s="491" t="s">
        <v>950</v>
      </c>
      <c r="J13" s="492"/>
      <c r="K13" s="493" t="s">
        <v>926</v>
      </c>
      <c r="L13" s="493"/>
      <c r="M13" s="494"/>
      <c r="N13" s="257" t="s">
        <v>939</v>
      </c>
      <c r="O13" s="258"/>
      <c r="P13" s="259" t="s">
        <v>940</v>
      </c>
      <c r="Q13" s="261"/>
      <c r="R13" s="495"/>
      <c r="S13" s="496"/>
      <c r="T13" s="497"/>
      <c r="U13" s="92"/>
      <c r="V13" s="85" t="s">
        <v>951</v>
      </c>
      <c r="W13" s="93">
        <v>15</v>
      </c>
      <c r="X13" s="92"/>
      <c r="Y13" s="92"/>
      <c r="Z13" s="92"/>
      <c r="AA13" s="94"/>
      <c r="AB13" s="69" t="s">
        <v>1333</v>
      </c>
      <c r="AC13" s="69" t="s">
        <v>1130</v>
      </c>
      <c r="AD13" s="70"/>
      <c r="AF13" s="69" t="s">
        <v>1070</v>
      </c>
      <c r="AG13" s="69" t="s">
        <v>1070</v>
      </c>
      <c r="AH13" s="69" t="s">
        <v>1047</v>
      </c>
      <c r="AI13" s="69" t="s">
        <v>1047</v>
      </c>
      <c r="AM13" s="69" t="s">
        <v>1094</v>
      </c>
      <c r="AN13" t="s">
        <v>1249</v>
      </c>
      <c r="AP13" s="214"/>
    </row>
    <row r="14" spans="1:40" s="69" customFormat="1" ht="16.5" customHeight="1" thickBot="1">
      <c r="A14" s="548"/>
      <c r="B14" s="224" t="s">
        <v>1227</v>
      </c>
      <c r="C14" s="96"/>
      <c r="D14" s="544" t="s">
        <v>1197</v>
      </c>
      <c r="E14" s="545"/>
      <c r="F14" s="210" t="s">
        <v>1219</v>
      </c>
      <c r="G14" s="208"/>
      <c r="H14" s="205"/>
      <c r="I14" s="558" t="s">
        <v>953</v>
      </c>
      <c r="J14" s="559"/>
      <c r="K14" s="501"/>
      <c r="L14" s="501"/>
      <c r="M14" s="502"/>
      <c r="N14" s="262" t="s">
        <v>939</v>
      </c>
      <c r="O14" s="263"/>
      <c r="P14" s="264" t="s">
        <v>940</v>
      </c>
      <c r="Q14" s="265" t="s">
        <v>926</v>
      </c>
      <c r="R14" s="498"/>
      <c r="S14" s="499"/>
      <c r="T14" s="500"/>
      <c r="U14" s="92"/>
      <c r="V14" s="99" t="s">
        <v>954</v>
      </c>
      <c r="W14" s="76" t="s">
        <v>955</v>
      </c>
      <c r="X14" s="76" t="s">
        <v>956</v>
      </c>
      <c r="Y14" s="76" t="s">
        <v>957</v>
      </c>
      <c r="AA14" s="76"/>
      <c r="AB14" s="69" t="s">
        <v>1334</v>
      </c>
      <c r="AC14" s="69" t="s">
        <v>1335</v>
      </c>
      <c r="AD14" s="87"/>
      <c r="AH14" s="76"/>
      <c r="AI14" s="76"/>
      <c r="AM14" s="69" t="s">
        <v>1089</v>
      </c>
      <c r="AN14" t="s">
        <v>1250</v>
      </c>
    </row>
    <row r="15" spans="1:46" s="76" customFormat="1" ht="3.75" customHeight="1" thickBot="1">
      <c r="A15" s="100"/>
      <c r="B15" s="101"/>
      <c r="C15" s="101"/>
      <c r="D15" s="102"/>
      <c r="E15" s="102"/>
      <c r="F15" s="206"/>
      <c r="G15" s="102"/>
      <c r="H15" s="102"/>
      <c r="I15" s="103"/>
      <c r="J15" s="103"/>
      <c r="K15" s="104"/>
      <c r="L15" s="105"/>
      <c r="M15" s="105"/>
      <c r="N15" s="105"/>
      <c r="O15" s="106"/>
      <c r="P15" s="106"/>
      <c r="Q15" s="106"/>
      <c r="R15" s="106"/>
      <c r="S15" s="106"/>
      <c r="T15" s="107"/>
      <c r="U15" s="108"/>
      <c r="V15" s="99"/>
      <c r="Y15" s="76" t="s">
        <v>958</v>
      </c>
      <c r="AB15" s="69"/>
      <c r="AC15" s="69" t="s">
        <v>1307</v>
      </c>
      <c r="AD15" s="87"/>
      <c r="AH15" s="79"/>
      <c r="AI15" s="79"/>
      <c r="AM15" s="69" t="s">
        <v>1090</v>
      </c>
      <c r="AN15" s="211" t="s">
        <v>1254</v>
      </c>
      <c r="AO15" s="212" t="s">
        <v>1299</v>
      </c>
      <c r="AP15" s="214"/>
      <c r="AT15" s="69"/>
    </row>
    <row r="16" spans="1:46" s="79" customFormat="1" ht="16.5" customHeight="1">
      <c r="A16" s="109" t="s">
        <v>959</v>
      </c>
      <c r="B16" s="111" t="s">
        <v>1237</v>
      </c>
      <c r="C16" s="111" t="s">
        <v>1103</v>
      </c>
      <c r="D16" s="111" t="s">
        <v>1238</v>
      </c>
      <c r="E16" s="112"/>
      <c r="F16" s="111" t="s">
        <v>1065</v>
      </c>
      <c r="G16" s="111" t="s">
        <v>960</v>
      </c>
      <c r="H16" s="111" t="s">
        <v>961</v>
      </c>
      <c r="I16" s="113" t="s">
        <v>962</v>
      </c>
      <c r="J16" s="113" t="s">
        <v>963</v>
      </c>
      <c r="K16" s="113" t="s">
        <v>963</v>
      </c>
      <c r="L16" s="113" t="s">
        <v>964</v>
      </c>
      <c r="M16" s="113" t="s">
        <v>964</v>
      </c>
      <c r="N16" s="113" t="s">
        <v>965</v>
      </c>
      <c r="O16" s="182" t="s">
        <v>966</v>
      </c>
      <c r="P16" s="182" t="s">
        <v>967</v>
      </c>
      <c r="Q16" s="113" t="s">
        <v>968</v>
      </c>
      <c r="R16" s="111" t="s">
        <v>969</v>
      </c>
      <c r="S16" s="111" t="s">
        <v>970</v>
      </c>
      <c r="T16" s="114" t="s">
        <v>956</v>
      </c>
      <c r="U16" s="115"/>
      <c r="V16" s="116" t="s">
        <v>971</v>
      </c>
      <c r="W16" s="117" t="s">
        <v>972</v>
      </c>
      <c r="X16" s="117" t="s">
        <v>973</v>
      </c>
      <c r="Y16" s="79" t="s">
        <v>974</v>
      </c>
      <c r="Z16" s="117"/>
      <c r="AA16" s="91"/>
      <c r="AB16" s="76" t="s">
        <v>1327</v>
      </c>
      <c r="AC16" s="91" t="s">
        <v>1306</v>
      </c>
      <c r="AD16" s="91"/>
      <c r="AM16" s="79" t="s">
        <v>1091</v>
      </c>
      <c r="AN16" s="211" t="s">
        <v>1252</v>
      </c>
      <c r="AO16" s="212"/>
      <c r="AP16" s="214"/>
      <c r="AT16" s="123"/>
    </row>
    <row r="17" spans="1:46" s="79" customFormat="1" ht="16.5" customHeight="1" thickBot="1">
      <c r="A17" s="119" t="s">
        <v>975</v>
      </c>
      <c r="B17" s="120" t="s">
        <v>976</v>
      </c>
      <c r="C17" s="120" t="s">
        <v>976</v>
      </c>
      <c r="D17" s="120" t="s">
        <v>1178</v>
      </c>
      <c r="E17" s="120" t="s">
        <v>978</v>
      </c>
      <c r="F17" s="120" t="s">
        <v>1066</v>
      </c>
      <c r="G17" s="120" t="s">
        <v>1179</v>
      </c>
      <c r="H17" s="120" t="s">
        <v>980</v>
      </c>
      <c r="I17" s="120" t="s">
        <v>953</v>
      </c>
      <c r="J17" s="120" t="s">
        <v>981</v>
      </c>
      <c r="K17" s="120" t="s">
        <v>982</v>
      </c>
      <c r="L17" s="120" t="s">
        <v>983</v>
      </c>
      <c r="M17" s="120" t="s">
        <v>984</v>
      </c>
      <c r="N17" s="120" t="s">
        <v>985</v>
      </c>
      <c r="O17" s="183" t="s">
        <v>986</v>
      </c>
      <c r="P17" s="183" t="s">
        <v>987</v>
      </c>
      <c r="Q17" s="120" t="s">
        <v>1031</v>
      </c>
      <c r="R17" s="121" t="s">
        <v>956</v>
      </c>
      <c r="S17" s="121" t="s">
        <v>988</v>
      </c>
      <c r="T17" s="122" t="s">
        <v>988</v>
      </c>
      <c r="U17" s="115"/>
      <c r="V17" s="116" t="s">
        <v>989</v>
      </c>
      <c r="W17" s="117" t="s">
        <v>954</v>
      </c>
      <c r="X17" s="117" t="s">
        <v>990</v>
      </c>
      <c r="Y17" s="79" t="s">
        <v>989</v>
      </c>
      <c r="AB17" s="76" t="s">
        <v>1328</v>
      </c>
      <c r="AC17" s="91" t="s">
        <v>1306</v>
      </c>
      <c r="AD17" s="91"/>
      <c r="AH17" s="123"/>
      <c r="AI17" s="123"/>
      <c r="AM17" s="123" t="s">
        <v>1093</v>
      </c>
      <c r="AN17" s="211" t="s">
        <v>1255</v>
      </c>
      <c r="AO17" s="212"/>
      <c r="AT17" s="69"/>
    </row>
    <row r="18" spans="1:41" s="123" customFormat="1" ht="16.5" customHeight="1" thickBot="1">
      <c r="A18" s="244">
        <v>1</v>
      </c>
      <c r="B18" s="245" t="s">
        <v>1084</v>
      </c>
      <c r="C18" s="245" t="str">
        <f>#VALUE!</f>
        <v>DK</v>
      </c>
      <c r="D18" s="245" t="s">
        <v>1258</v>
      </c>
      <c r="E18" s="246" t="s">
        <v>1239</v>
      </c>
      <c r="F18" s="245"/>
      <c r="G18" s="288" t="s">
        <v>1321</v>
      </c>
      <c r="H18" s="245" t="s">
        <v>1197</v>
      </c>
      <c r="I18" s="245" t="s">
        <v>1198</v>
      </c>
      <c r="J18" s="247">
        <v>2070</v>
      </c>
      <c r="K18" s="248">
        <v>19.3</v>
      </c>
      <c r="L18" s="245">
        <v>30</v>
      </c>
      <c r="M18" s="245">
        <v>474</v>
      </c>
      <c r="N18" s="245">
        <v>8</v>
      </c>
      <c r="O18" s="249">
        <v>34023</v>
      </c>
      <c r="P18" s="248">
        <v>59.5</v>
      </c>
      <c r="Q18" s="250">
        <f>IF(D18=0,"",+((100-K18)*J18*109.814)/(L18*M18*N18))</f>
        <v>161.2545612341772</v>
      </c>
      <c r="R18" s="251">
        <f aca="true" t="shared" si="0" ref="R18:R37">IF(D18=0,"",X18)</f>
        <v>596.4806220052214</v>
      </c>
      <c r="S18" s="252">
        <f aca="true" t="shared" si="1" ref="S18:S37">IF(D18=0,"",RANK(Q18,$Q$18:$Q$37,0))</f>
        <v>3</v>
      </c>
      <c r="T18" s="253">
        <f aca="true" t="shared" si="2" ref="T18:T37">IF(D18=0,"",RANK(R18,$R$18:$R$37,0))</f>
        <v>1</v>
      </c>
      <c r="U18" s="129"/>
      <c r="V18" s="77" t="b">
        <f>(+K18&gt;$W$13+0.01)</f>
        <v>1</v>
      </c>
      <c r="W18" s="130">
        <f>+K18-$W$13</f>
        <v>4.300000000000001</v>
      </c>
      <c r="X18" s="131">
        <f>IF(V18,+((Q18*$N$4)-((W18*$N$5)*Q18)),+Q18*$N$4)</f>
        <v>596.4806220052214</v>
      </c>
      <c r="Y18" s="132" t="b">
        <f>+V18</f>
        <v>1</v>
      </c>
      <c r="AB18" s="69" t="s">
        <v>1330</v>
      </c>
      <c r="AC18" s="69" t="s">
        <v>1128</v>
      </c>
      <c r="AD18" s="84"/>
      <c r="AM18" s="123" t="s">
        <v>1095</v>
      </c>
      <c r="AN18" s="211" t="s">
        <v>1256</v>
      </c>
      <c r="AO18" s="212"/>
    </row>
    <row r="19" spans="1:41" s="123" customFormat="1" ht="16.5" customHeight="1" thickBot="1">
      <c r="A19" s="133">
        <v>2</v>
      </c>
      <c r="B19" s="15" t="s">
        <v>1084</v>
      </c>
      <c r="C19" s="10" t="str">
        <f>#VALUE!</f>
        <v>DK</v>
      </c>
      <c r="D19" s="215" t="s">
        <v>1261</v>
      </c>
      <c r="E19" s="16" t="s">
        <v>1239</v>
      </c>
      <c r="F19" s="30"/>
      <c r="G19" s="289" t="s">
        <v>1321</v>
      </c>
      <c r="H19" s="15" t="s">
        <v>1197</v>
      </c>
      <c r="I19" s="15" t="s">
        <v>1198</v>
      </c>
      <c r="J19" s="20">
        <v>2248</v>
      </c>
      <c r="K19" s="20">
        <v>19.8</v>
      </c>
      <c r="L19" s="29">
        <f>+IF(D19=0,"",+$L$18)</f>
        <v>30</v>
      </c>
      <c r="M19" s="15">
        <v>515</v>
      </c>
      <c r="N19" s="15">
        <f>+IF(D19=0,"",+$N$18)</f>
        <v>8</v>
      </c>
      <c r="O19" s="15"/>
      <c r="P19" s="20"/>
      <c r="Q19" s="134">
        <f>IF(D19=0,"",+((100-K19)*J19*109.814)/(L19*M19*N19))</f>
        <v>160.18059979288026</v>
      </c>
      <c r="R19" s="135">
        <f t="shared" si="0"/>
        <v>586.9017176411132</v>
      </c>
      <c r="S19" s="218">
        <f t="shared" si="1"/>
        <v>4</v>
      </c>
      <c r="T19" s="219">
        <f t="shared" si="2"/>
        <v>3</v>
      </c>
      <c r="U19" s="129"/>
      <c r="V19" s="77" t="b">
        <f aca="true" t="shared" si="3" ref="V19:V37">(+K19&gt;$W$13+0.01)</f>
        <v>1</v>
      </c>
      <c r="W19" s="130">
        <f aca="true" t="shared" si="4" ref="W19:W37">+K19-$W$13</f>
        <v>4.800000000000001</v>
      </c>
      <c r="X19" s="131">
        <f>IF(V19,+((Q19*$N$4)-((W19*$N$5)*Q19)),+Q19*$N$4)</f>
        <v>586.9017176411132</v>
      </c>
      <c r="Y19" s="132" t="b">
        <f aca="true" t="shared" si="5" ref="Y19:Y37">+V19</f>
        <v>1</v>
      </c>
      <c r="Z19" s="132"/>
      <c r="AA19" s="138"/>
      <c r="AB19" s="69" t="s">
        <v>1329</v>
      </c>
      <c r="AC19" s="69" t="s">
        <v>1310</v>
      </c>
      <c r="AD19" s="84"/>
      <c r="AM19" s="123" t="s">
        <v>1096</v>
      </c>
      <c r="AN19" s="211" t="s">
        <v>1257</v>
      </c>
      <c r="AO19" s="212"/>
    </row>
    <row r="20" spans="1:41" s="123" customFormat="1" ht="16.5" customHeight="1" thickBot="1">
      <c r="A20" s="266">
        <v>3</v>
      </c>
      <c r="B20" s="267" t="s">
        <v>1081</v>
      </c>
      <c r="C20" s="245" t="str">
        <f>#VALUE!</f>
        <v>PN</v>
      </c>
      <c r="D20" s="267" t="s">
        <v>1251</v>
      </c>
      <c r="E20" s="268" t="s">
        <v>1302</v>
      </c>
      <c r="F20" s="269"/>
      <c r="G20" s="290" t="s">
        <v>1316</v>
      </c>
      <c r="H20" s="267" t="s">
        <v>1197</v>
      </c>
      <c r="I20" s="267" t="s">
        <v>1198</v>
      </c>
      <c r="J20" s="270">
        <v>2352</v>
      </c>
      <c r="K20" s="270">
        <v>22.6</v>
      </c>
      <c r="L20" s="267">
        <f>+IF(D20=0,"",+$L$18)</f>
        <v>30</v>
      </c>
      <c r="M20" s="267">
        <v>515</v>
      </c>
      <c r="N20" s="267">
        <f aca="true" t="shared" si="6" ref="N20:N37">+IF(D20=0,"",+$N$18)</f>
        <v>8</v>
      </c>
      <c r="O20" s="271"/>
      <c r="P20" s="270"/>
      <c r="Q20" s="272">
        <f aca="true" t="shared" si="7" ref="Q20:Q37">IF(D20=0,"",+((100-K20)*J20*109.814)/(L20*M20*N20))</f>
        <v>161.7400296699029</v>
      </c>
      <c r="R20" s="273">
        <f t="shared" si="0"/>
        <v>560.9144228952232</v>
      </c>
      <c r="S20" s="274">
        <f t="shared" si="1"/>
        <v>2</v>
      </c>
      <c r="T20" s="275">
        <f t="shared" si="2"/>
        <v>5</v>
      </c>
      <c r="U20" s="129"/>
      <c r="V20" s="77" t="b">
        <f t="shared" si="3"/>
        <v>1</v>
      </c>
      <c r="W20" s="130">
        <f t="shared" si="4"/>
        <v>7.600000000000001</v>
      </c>
      <c r="X20" s="131">
        <f aca="true" t="shared" si="8" ref="X20:X37">IF(V20,+((Q20*$N$4)-((W20*$N$5)*Q20)),+Q20*$N$4)</f>
        <v>560.9144228952232</v>
      </c>
      <c r="Y20" s="132" t="b">
        <f t="shared" si="5"/>
        <v>1</v>
      </c>
      <c r="Z20" s="132"/>
      <c r="AA20" s="83"/>
      <c r="AB20" s="76"/>
      <c r="AC20" s="87"/>
      <c r="AD20" s="84"/>
      <c r="AM20" s="123" t="s">
        <v>1105</v>
      </c>
      <c r="AN20" s="211" t="s">
        <v>1253</v>
      </c>
      <c r="AO20" s="212"/>
    </row>
    <row r="21" spans="1:46" s="123" customFormat="1" ht="16.5" customHeight="1" thickBot="1">
      <c r="A21" s="185">
        <v>4</v>
      </c>
      <c r="B21" s="29" t="s">
        <v>1084</v>
      </c>
      <c r="C21" s="10" t="str">
        <f>#VALUE!</f>
        <v>DK</v>
      </c>
      <c r="D21" s="15" t="s">
        <v>1267</v>
      </c>
      <c r="E21" s="16" t="s">
        <v>1239</v>
      </c>
      <c r="F21" s="30"/>
      <c r="G21" s="289" t="s">
        <v>1321</v>
      </c>
      <c r="H21" s="15" t="s">
        <v>1197</v>
      </c>
      <c r="I21" s="15" t="s">
        <v>1198</v>
      </c>
      <c r="J21" s="20">
        <v>2400</v>
      </c>
      <c r="K21" s="20">
        <v>21.6</v>
      </c>
      <c r="L21" s="29">
        <f>+IF(D21=0,"",+$L$18)</f>
        <v>30</v>
      </c>
      <c r="M21" s="32">
        <v>515</v>
      </c>
      <c r="N21" s="15">
        <f t="shared" si="6"/>
        <v>8</v>
      </c>
      <c r="O21" s="33"/>
      <c r="P21" s="20"/>
      <c r="Q21" s="134">
        <f t="shared" si="7"/>
        <v>167.1731572815534</v>
      </c>
      <c r="R21" s="135">
        <f t="shared" si="0"/>
        <v>591.4586304621358</v>
      </c>
      <c r="S21" s="218">
        <f t="shared" si="1"/>
        <v>1</v>
      </c>
      <c r="T21" s="219">
        <f t="shared" si="2"/>
        <v>2</v>
      </c>
      <c r="U21" s="129"/>
      <c r="V21" s="77" t="b">
        <f t="shared" si="3"/>
        <v>1</v>
      </c>
      <c r="W21" s="130">
        <f t="shared" si="4"/>
        <v>6.600000000000001</v>
      </c>
      <c r="X21" s="131">
        <f t="shared" si="8"/>
        <v>591.4586304621358</v>
      </c>
      <c r="Y21" s="132" t="b">
        <f t="shared" si="5"/>
        <v>1</v>
      </c>
      <c r="Z21" s="132"/>
      <c r="AA21" s="145"/>
      <c r="AB21" s="91" t="s">
        <v>1331</v>
      </c>
      <c r="AC21" s="80" t="s">
        <v>1305</v>
      </c>
      <c r="AD21" s="84"/>
      <c r="AM21" s="147"/>
      <c r="AN21" s="211" t="s">
        <v>1258</v>
      </c>
      <c r="AO21" s="212"/>
      <c r="AT21" s="69"/>
    </row>
    <row r="22" spans="1:46" s="123" customFormat="1" ht="16.5" customHeight="1" thickBot="1">
      <c r="A22" s="266">
        <v>5</v>
      </c>
      <c r="B22" s="267" t="s">
        <v>1084</v>
      </c>
      <c r="C22" s="245" t="str">
        <f>#VALUE!</f>
        <v>DK</v>
      </c>
      <c r="D22" s="267" t="s">
        <v>1269</v>
      </c>
      <c r="E22" s="268" t="s">
        <v>1239</v>
      </c>
      <c r="F22" s="269"/>
      <c r="G22" s="290" t="s">
        <v>1321</v>
      </c>
      <c r="H22" s="267" t="s">
        <v>1197</v>
      </c>
      <c r="I22" s="267" t="s">
        <v>1198</v>
      </c>
      <c r="J22" s="270">
        <v>2266</v>
      </c>
      <c r="K22" s="270">
        <v>21</v>
      </c>
      <c r="L22" s="267">
        <f aca="true" t="shared" si="9" ref="L22:L37">+IF(D22=0,"",+$L$18)</f>
        <v>30</v>
      </c>
      <c r="M22" s="267">
        <v>515</v>
      </c>
      <c r="N22" s="267">
        <f t="shared" si="6"/>
        <v>8</v>
      </c>
      <c r="O22" s="271"/>
      <c r="P22" s="270"/>
      <c r="Q22" s="272">
        <f t="shared" si="7"/>
        <v>159.04727666666665</v>
      </c>
      <c r="R22" s="273">
        <f t="shared" si="0"/>
        <v>569.3892504666666</v>
      </c>
      <c r="S22" s="274">
        <f t="shared" si="1"/>
        <v>5</v>
      </c>
      <c r="T22" s="275">
        <f t="shared" si="2"/>
        <v>4</v>
      </c>
      <c r="U22" s="129"/>
      <c r="V22" s="77" t="b">
        <f t="shared" si="3"/>
        <v>1</v>
      </c>
      <c r="W22" s="130">
        <f t="shared" si="4"/>
        <v>6</v>
      </c>
      <c r="X22" s="131">
        <f t="shared" si="8"/>
        <v>569.3892504666666</v>
      </c>
      <c r="Y22" s="132" t="b">
        <f t="shared" si="5"/>
        <v>1</v>
      </c>
      <c r="Z22" s="132"/>
      <c r="AA22" s="145"/>
      <c r="AB22" s="145"/>
      <c r="AD22" s="84"/>
      <c r="AM22" s="69"/>
      <c r="AN22" s="211" t="s">
        <v>1259</v>
      </c>
      <c r="AO22" s="212"/>
      <c r="AT22" s="69"/>
    </row>
    <row r="23" spans="1:46" s="123" customFormat="1" ht="16.5" customHeight="1" thickBot="1">
      <c r="A23" s="133">
        <v>6</v>
      </c>
      <c r="B23" s="29" t="s">
        <v>1084</v>
      </c>
      <c r="C23" s="10" t="str">
        <f>#VALUE!</f>
        <v>DK</v>
      </c>
      <c r="D23" s="15" t="s">
        <v>1272</v>
      </c>
      <c r="E23" s="16" t="s">
        <v>1239</v>
      </c>
      <c r="F23" s="30"/>
      <c r="G23" s="289" t="s">
        <v>1321</v>
      </c>
      <c r="H23" s="15" t="s">
        <v>1197</v>
      </c>
      <c r="I23" s="15" t="s">
        <v>1198</v>
      </c>
      <c r="J23" s="20">
        <v>2198</v>
      </c>
      <c r="K23" s="20">
        <v>20.8</v>
      </c>
      <c r="L23" s="29">
        <f t="shared" si="9"/>
        <v>30</v>
      </c>
      <c r="M23" s="32">
        <v>515</v>
      </c>
      <c r="N23" s="15">
        <f t="shared" si="6"/>
        <v>8</v>
      </c>
      <c r="O23" s="15"/>
      <c r="P23" s="20"/>
      <c r="Q23" s="134">
        <f t="shared" si="7"/>
        <v>154.66502283495146</v>
      </c>
      <c r="R23" s="135">
        <f t="shared" si="0"/>
        <v>555.8660920688155</v>
      </c>
      <c r="S23" s="218">
        <f t="shared" si="1"/>
        <v>6</v>
      </c>
      <c r="T23" s="219">
        <f t="shared" si="2"/>
        <v>6</v>
      </c>
      <c r="U23" s="129"/>
      <c r="V23" s="77" t="b">
        <f t="shared" si="3"/>
        <v>1</v>
      </c>
      <c r="W23" s="130">
        <f t="shared" si="4"/>
        <v>5.800000000000001</v>
      </c>
      <c r="X23" s="131">
        <f t="shared" si="8"/>
        <v>555.8660920688155</v>
      </c>
      <c r="Y23" s="132" t="b">
        <f t="shared" si="5"/>
        <v>1</v>
      </c>
      <c r="Z23" s="132"/>
      <c r="AA23" s="145"/>
      <c r="AB23" s="145"/>
      <c r="AD23" s="84"/>
      <c r="AM23" s="69"/>
      <c r="AN23" s="211" t="s">
        <v>1260</v>
      </c>
      <c r="AO23" s="212"/>
      <c r="AT23" s="69"/>
    </row>
    <row r="24" spans="1:46" s="123" customFormat="1" ht="16.5" customHeight="1" thickBot="1">
      <c r="A24" s="276">
        <v>7</v>
      </c>
      <c r="B24" s="267" t="s">
        <v>1084</v>
      </c>
      <c r="C24" s="245" t="str">
        <f>#VALUE!</f>
        <v>DK</v>
      </c>
      <c r="D24" s="267" t="s">
        <v>1279</v>
      </c>
      <c r="E24" s="268" t="s">
        <v>1239</v>
      </c>
      <c r="F24" s="269"/>
      <c r="G24" s="290" t="s">
        <v>1321</v>
      </c>
      <c r="H24" s="267" t="s">
        <v>1197</v>
      </c>
      <c r="I24" s="267" t="s">
        <v>1198</v>
      </c>
      <c r="J24" s="270">
        <v>1920</v>
      </c>
      <c r="K24" s="270">
        <v>22.3</v>
      </c>
      <c r="L24" s="267">
        <f t="shared" si="9"/>
        <v>30</v>
      </c>
      <c r="M24" s="267">
        <v>515</v>
      </c>
      <c r="N24" s="267">
        <f t="shared" si="6"/>
        <v>8</v>
      </c>
      <c r="O24" s="271"/>
      <c r="P24" s="270"/>
      <c r="Q24" s="272">
        <f t="shared" si="7"/>
        <v>132.54443184466018</v>
      </c>
      <c r="R24" s="273">
        <f t="shared" si="0"/>
        <v>462.44752270601936</v>
      </c>
      <c r="S24" s="274">
        <f t="shared" si="1"/>
        <v>10</v>
      </c>
      <c r="T24" s="275">
        <f t="shared" si="2"/>
        <v>10</v>
      </c>
      <c r="U24" s="129"/>
      <c r="V24" s="77" t="b">
        <f t="shared" si="3"/>
        <v>1</v>
      </c>
      <c r="W24" s="130">
        <f t="shared" si="4"/>
        <v>7.300000000000001</v>
      </c>
      <c r="X24" s="131">
        <f t="shared" si="8"/>
        <v>462.44752270601936</v>
      </c>
      <c r="Y24" s="132" t="b">
        <f t="shared" si="5"/>
        <v>1</v>
      </c>
      <c r="Z24" s="132"/>
      <c r="AA24" s="145"/>
      <c r="AB24" s="145"/>
      <c r="AD24" s="84"/>
      <c r="AM24" s="169"/>
      <c r="AN24" s="211" t="s">
        <v>1261</v>
      </c>
      <c r="AO24" s="212"/>
      <c r="AT24" s="69"/>
    </row>
    <row r="25" spans="1:46" s="123" customFormat="1" ht="16.5" customHeight="1" thickBot="1">
      <c r="A25" s="133">
        <v>8</v>
      </c>
      <c r="B25" s="29" t="s">
        <v>1084</v>
      </c>
      <c r="C25" s="10" t="str">
        <f>#VALUE!</f>
        <v>DK</v>
      </c>
      <c r="D25" s="15" t="s">
        <v>1284</v>
      </c>
      <c r="E25" s="16" t="s">
        <v>1239</v>
      </c>
      <c r="F25" s="30"/>
      <c r="G25" s="289" t="s">
        <v>1321</v>
      </c>
      <c r="H25" s="15" t="s">
        <v>1197</v>
      </c>
      <c r="I25" s="15" t="s">
        <v>1198</v>
      </c>
      <c r="J25" s="20">
        <v>1978</v>
      </c>
      <c r="K25" s="20">
        <v>19.2</v>
      </c>
      <c r="L25" s="29">
        <f t="shared" si="9"/>
        <v>30</v>
      </c>
      <c r="M25" s="32">
        <v>515</v>
      </c>
      <c r="N25" s="15">
        <f t="shared" si="6"/>
        <v>8</v>
      </c>
      <c r="O25" s="33"/>
      <c r="P25" s="20"/>
      <c r="Q25" s="134">
        <f t="shared" si="7"/>
        <v>141.9962543171521</v>
      </c>
      <c r="R25" s="135">
        <f t="shared" si="0"/>
        <v>526.2381184993657</v>
      </c>
      <c r="S25" s="218">
        <f t="shared" si="1"/>
        <v>8</v>
      </c>
      <c r="T25" s="219">
        <f t="shared" si="2"/>
        <v>7</v>
      </c>
      <c r="U25" s="129"/>
      <c r="V25" s="77" t="b">
        <f t="shared" si="3"/>
        <v>1</v>
      </c>
      <c r="W25" s="130">
        <f t="shared" si="4"/>
        <v>4.199999999999999</v>
      </c>
      <c r="X25" s="131">
        <f t="shared" si="8"/>
        <v>526.2381184993657</v>
      </c>
      <c r="Y25" s="132" t="b">
        <f t="shared" si="5"/>
        <v>1</v>
      </c>
      <c r="Z25" s="132"/>
      <c r="AA25" s="145"/>
      <c r="AB25" s="145"/>
      <c r="AD25" s="84"/>
      <c r="AM25" s="169"/>
      <c r="AN25" s="211" t="s">
        <v>1262</v>
      </c>
      <c r="AO25" s="212"/>
      <c r="AT25" s="69"/>
    </row>
    <row r="26" spans="1:46" s="123" customFormat="1" ht="16.5" customHeight="1" thickBot="1">
      <c r="A26" s="266">
        <v>9</v>
      </c>
      <c r="B26" s="267" t="s">
        <v>1081</v>
      </c>
      <c r="C26" s="245" t="str">
        <f>#VALUE!</f>
        <v>PN</v>
      </c>
      <c r="D26" s="267" t="s">
        <v>1247</v>
      </c>
      <c r="E26" s="268" t="s">
        <v>1304</v>
      </c>
      <c r="F26" s="269"/>
      <c r="G26" s="290" t="s">
        <v>1316</v>
      </c>
      <c r="H26" s="267" t="s">
        <v>1197</v>
      </c>
      <c r="I26" s="267" t="s">
        <v>1198</v>
      </c>
      <c r="J26" s="270">
        <v>2006</v>
      </c>
      <c r="K26" s="270">
        <v>20.5</v>
      </c>
      <c r="L26" s="267">
        <f t="shared" si="9"/>
        <v>30</v>
      </c>
      <c r="M26" s="267">
        <v>515</v>
      </c>
      <c r="N26" s="267">
        <f t="shared" si="6"/>
        <v>8</v>
      </c>
      <c r="O26" s="271"/>
      <c r="P26" s="270"/>
      <c r="Q26" s="272">
        <f t="shared" si="7"/>
        <v>141.68937927184464</v>
      </c>
      <c r="R26" s="273">
        <f t="shared" si="0"/>
        <v>512.2071060677184</v>
      </c>
      <c r="S26" s="274">
        <f t="shared" si="1"/>
        <v>9</v>
      </c>
      <c r="T26" s="275">
        <f t="shared" si="2"/>
        <v>9</v>
      </c>
      <c r="U26" s="129"/>
      <c r="V26" s="77" t="b">
        <f t="shared" si="3"/>
        <v>1</v>
      </c>
      <c r="W26" s="130">
        <f t="shared" si="4"/>
        <v>5.5</v>
      </c>
      <c r="X26" s="131">
        <f t="shared" si="8"/>
        <v>512.2071060677184</v>
      </c>
      <c r="Y26" s="132" t="b">
        <f t="shared" si="5"/>
        <v>1</v>
      </c>
      <c r="Z26" s="132"/>
      <c r="AA26" s="145"/>
      <c r="AB26" s="145"/>
      <c r="AC26" s="77"/>
      <c r="AD26" s="84"/>
      <c r="AM26" s="169"/>
      <c r="AN26" s="211" t="s">
        <v>1263</v>
      </c>
      <c r="AO26" s="212"/>
      <c r="AT26" s="69"/>
    </row>
    <row r="27" spans="1:46" s="123" customFormat="1" ht="16.5" customHeight="1" thickBot="1">
      <c r="A27" s="185">
        <v>10</v>
      </c>
      <c r="B27" s="29" t="s">
        <v>1084</v>
      </c>
      <c r="C27" s="10" t="str">
        <f>#VALUE!</f>
        <v>DK</v>
      </c>
      <c r="D27" s="15" t="s">
        <v>1287</v>
      </c>
      <c r="E27" s="16" t="s">
        <v>1239</v>
      </c>
      <c r="F27" s="30"/>
      <c r="G27" s="289" t="s">
        <v>1321</v>
      </c>
      <c r="H27" s="15" t="s">
        <v>1197</v>
      </c>
      <c r="I27" s="15" t="s">
        <v>1198</v>
      </c>
      <c r="J27" s="20">
        <v>2302</v>
      </c>
      <c r="K27" s="20">
        <v>24.4</v>
      </c>
      <c r="L27" s="29">
        <f t="shared" si="9"/>
        <v>30</v>
      </c>
      <c r="M27" s="32">
        <v>515</v>
      </c>
      <c r="N27" s="15">
        <f t="shared" si="6"/>
        <v>8</v>
      </c>
      <c r="O27" s="33"/>
      <c r="P27" s="20"/>
      <c r="Q27" s="134">
        <f t="shared" si="7"/>
        <v>154.6202443106796</v>
      </c>
      <c r="R27" s="135">
        <f t="shared" si="0"/>
        <v>516.7408564862912</v>
      </c>
      <c r="S27" s="218">
        <f t="shared" si="1"/>
        <v>7</v>
      </c>
      <c r="T27" s="219">
        <f t="shared" si="2"/>
        <v>8</v>
      </c>
      <c r="U27" s="129"/>
      <c r="V27" s="77" t="b">
        <f t="shared" si="3"/>
        <v>1</v>
      </c>
      <c r="W27" s="130">
        <f t="shared" si="4"/>
        <v>9.399999999999999</v>
      </c>
      <c r="X27" s="131">
        <f t="shared" si="8"/>
        <v>516.7408564862912</v>
      </c>
      <c r="Y27" s="132" t="b">
        <f t="shared" si="5"/>
        <v>1</v>
      </c>
      <c r="Z27" s="132"/>
      <c r="AA27" s="145"/>
      <c r="AB27" s="145"/>
      <c r="AC27" s="79"/>
      <c r="AD27" s="84"/>
      <c r="AM27" s="169"/>
      <c r="AN27" s="211" t="s">
        <v>1264</v>
      </c>
      <c r="AO27" s="212"/>
      <c r="AT27" s="69"/>
    </row>
    <row r="28" spans="1:41" s="123" customFormat="1" ht="16.5" customHeight="1" thickBot="1">
      <c r="A28" s="266">
        <v>11</v>
      </c>
      <c r="B28" s="267" t="s">
        <v>1084</v>
      </c>
      <c r="C28" s="245" t="str">
        <f>#VALUE!</f>
        <v>DK</v>
      </c>
      <c r="D28" s="267" t="s">
        <v>1294</v>
      </c>
      <c r="E28" s="268" t="s">
        <v>1239</v>
      </c>
      <c r="F28" s="269"/>
      <c r="G28" s="290" t="s">
        <v>1321</v>
      </c>
      <c r="H28" s="267" t="s">
        <v>1197</v>
      </c>
      <c r="I28" s="267" t="s">
        <v>1198</v>
      </c>
      <c r="J28" s="277"/>
      <c r="K28" s="270"/>
      <c r="L28" s="267">
        <f t="shared" si="9"/>
        <v>30</v>
      </c>
      <c r="M28" s="267">
        <v>515</v>
      </c>
      <c r="N28" s="267">
        <f t="shared" si="6"/>
        <v>8</v>
      </c>
      <c r="O28" s="271"/>
      <c r="P28" s="270"/>
      <c r="Q28" s="272">
        <f t="shared" si="7"/>
        <v>0</v>
      </c>
      <c r="R28" s="273">
        <f t="shared" si="0"/>
        <v>0</v>
      </c>
      <c r="S28" s="274">
        <f t="shared" si="1"/>
        <v>11</v>
      </c>
      <c r="T28" s="275">
        <f t="shared" si="2"/>
        <v>11</v>
      </c>
      <c r="U28" s="129"/>
      <c r="V28" s="77" t="b">
        <f t="shared" si="3"/>
        <v>0</v>
      </c>
      <c r="W28" s="130">
        <f t="shared" si="4"/>
        <v>-15</v>
      </c>
      <c r="X28" s="131">
        <f t="shared" si="8"/>
        <v>0</v>
      </c>
      <c r="Y28" s="132" t="b">
        <f t="shared" si="5"/>
        <v>0</v>
      </c>
      <c r="Z28" s="132"/>
      <c r="AA28" s="187"/>
      <c r="AB28" s="187"/>
      <c r="AC28" s="69"/>
      <c r="AD28" s="84"/>
      <c r="AN28" s="211" t="s">
        <v>1265</v>
      </c>
      <c r="AO28" s="212"/>
    </row>
    <row r="29" spans="1:41" s="123" customFormat="1" ht="16.5" customHeight="1" thickBot="1">
      <c r="A29" s="133">
        <v>12</v>
      </c>
      <c r="B29" s="29"/>
      <c r="C29" s="10" t="b">
        <f>#VALUE!</f>
        <v>0</v>
      </c>
      <c r="D29" s="15"/>
      <c r="E29" s="16"/>
      <c r="F29" s="30"/>
      <c r="G29" s="30"/>
      <c r="H29" s="15"/>
      <c r="I29" s="15"/>
      <c r="J29" s="19"/>
      <c r="K29" s="20"/>
      <c r="L29" s="29">
        <f t="shared" si="9"/>
      </c>
      <c r="M29" s="32">
        <f aca="true" t="shared" si="10" ref="M29:M37">+IF(D29=0,"",+$M$18)</f>
      </c>
      <c r="N29" s="15">
        <f t="shared" si="6"/>
      </c>
      <c r="O29" s="33"/>
      <c r="P29" s="20"/>
      <c r="Q29" s="134">
        <f t="shared" si="7"/>
      </c>
      <c r="R29" s="135">
        <f t="shared" si="0"/>
      </c>
      <c r="S29" s="218">
        <f t="shared" si="1"/>
      </c>
      <c r="T29" s="219">
        <f t="shared" si="2"/>
      </c>
      <c r="U29" s="129"/>
      <c r="V29" s="77" t="b">
        <f t="shared" si="3"/>
        <v>0</v>
      </c>
      <c r="W29" s="130">
        <f t="shared" si="4"/>
        <v>-15</v>
      </c>
      <c r="X29" s="131" t="e">
        <f t="shared" si="8"/>
        <v>#VALUE!</v>
      </c>
      <c r="Y29" s="132" t="b">
        <f t="shared" si="5"/>
        <v>0</v>
      </c>
      <c r="Z29" s="132"/>
      <c r="AA29" s="145"/>
      <c r="AB29" s="145"/>
      <c r="AC29" s="213"/>
      <c r="AD29" s="84"/>
      <c r="AN29" s="211" t="s">
        <v>1266</v>
      </c>
      <c r="AO29" s="212"/>
    </row>
    <row r="30" spans="1:41" s="123" customFormat="1" ht="16.5" customHeight="1" thickBot="1">
      <c r="A30" s="276">
        <v>13</v>
      </c>
      <c r="B30" s="267"/>
      <c r="C30" s="245" t="b">
        <f>#VALUE!</f>
        <v>0</v>
      </c>
      <c r="D30" s="267"/>
      <c r="E30" s="268"/>
      <c r="F30" s="269"/>
      <c r="G30" s="269"/>
      <c r="H30" s="267"/>
      <c r="I30" s="267"/>
      <c r="J30" s="277"/>
      <c r="K30" s="270"/>
      <c r="L30" s="267">
        <f t="shared" si="9"/>
      </c>
      <c r="M30" s="267">
        <f t="shared" si="10"/>
      </c>
      <c r="N30" s="267">
        <f t="shared" si="6"/>
      </c>
      <c r="O30" s="271"/>
      <c r="P30" s="270"/>
      <c r="Q30" s="272">
        <f t="shared" si="7"/>
      </c>
      <c r="R30" s="273">
        <f t="shared" si="0"/>
      </c>
      <c r="S30" s="274">
        <f t="shared" si="1"/>
      </c>
      <c r="T30" s="275">
        <f t="shared" si="2"/>
      </c>
      <c r="U30" s="129"/>
      <c r="V30" s="77" t="b">
        <f t="shared" si="3"/>
        <v>0</v>
      </c>
      <c r="W30" s="130">
        <f t="shared" si="4"/>
        <v>-15</v>
      </c>
      <c r="X30" s="131" t="e">
        <f t="shared" si="8"/>
        <v>#VALUE!</v>
      </c>
      <c r="Y30" s="132" t="b">
        <f t="shared" si="5"/>
        <v>0</v>
      </c>
      <c r="Z30" s="132"/>
      <c r="AA30" s="145"/>
      <c r="AB30" s="145"/>
      <c r="AC30" s="213" t="s">
        <v>1300</v>
      </c>
      <c r="AD30" s="84"/>
      <c r="AN30" s="211" t="s">
        <v>1267</v>
      </c>
      <c r="AO30" s="212"/>
    </row>
    <row r="31" spans="1:46" s="123" customFormat="1" ht="16.5" customHeight="1" thickBot="1">
      <c r="A31" s="185">
        <v>14</v>
      </c>
      <c r="B31" s="34"/>
      <c r="C31" s="10" t="b">
        <f>#VALUE!</f>
        <v>0</v>
      </c>
      <c r="D31" s="15"/>
      <c r="E31" s="16"/>
      <c r="F31" s="30"/>
      <c r="G31" s="30"/>
      <c r="H31" s="15"/>
      <c r="I31" s="15"/>
      <c r="J31" s="19"/>
      <c r="K31" s="20"/>
      <c r="L31" s="29">
        <f t="shared" si="9"/>
      </c>
      <c r="M31" s="32">
        <f t="shared" si="10"/>
      </c>
      <c r="N31" s="15">
        <f t="shared" si="6"/>
      </c>
      <c r="O31" s="33"/>
      <c r="P31" s="20"/>
      <c r="Q31" s="134">
        <f t="shared" si="7"/>
      </c>
      <c r="R31" s="135">
        <f t="shared" si="0"/>
      </c>
      <c r="S31" s="218">
        <f t="shared" si="1"/>
      </c>
      <c r="T31" s="219">
        <f t="shared" si="2"/>
      </c>
      <c r="U31" s="129"/>
      <c r="V31" s="77" t="b">
        <f t="shared" si="3"/>
        <v>0</v>
      </c>
      <c r="W31" s="130">
        <f t="shared" si="4"/>
        <v>-15</v>
      </c>
      <c r="X31" s="131" t="e">
        <f t="shared" si="8"/>
        <v>#VALUE!</v>
      </c>
      <c r="Y31" s="132" t="b">
        <f t="shared" si="5"/>
        <v>0</v>
      </c>
      <c r="Z31" s="132"/>
      <c r="AA31" s="145"/>
      <c r="AB31" s="145"/>
      <c r="AC31" s="213" t="s">
        <v>1301</v>
      </c>
      <c r="AD31" s="84"/>
      <c r="AN31" s="211" t="s">
        <v>1268</v>
      </c>
      <c r="AO31" s="212"/>
      <c r="AT31" s="69"/>
    </row>
    <row r="32" spans="1:41" s="123" customFormat="1" ht="16.5" customHeight="1" thickBot="1">
      <c r="A32" s="278">
        <v>15</v>
      </c>
      <c r="B32" s="279"/>
      <c r="C32" s="245" t="b">
        <f>#VALUE!</f>
        <v>0</v>
      </c>
      <c r="D32" s="267"/>
      <c r="E32" s="268"/>
      <c r="F32" s="269"/>
      <c r="G32" s="269"/>
      <c r="H32" s="267"/>
      <c r="I32" s="267"/>
      <c r="J32" s="277"/>
      <c r="K32" s="270"/>
      <c r="L32" s="269">
        <f t="shared" si="9"/>
      </c>
      <c r="M32" s="267">
        <f t="shared" si="10"/>
      </c>
      <c r="N32" s="267">
        <f t="shared" si="6"/>
      </c>
      <c r="O32" s="271"/>
      <c r="P32" s="280"/>
      <c r="Q32" s="272">
        <f t="shared" si="7"/>
      </c>
      <c r="R32" s="273">
        <f t="shared" si="0"/>
      </c>
      <c r="S32" s="274">
        <f t="shared" si="1"/>
      </c>
      <c r="T32" s="275">
        <f t="shared" si="2"/>
      </c>
      <c r="U32" s="129"/>
      <c r="V32" s="77" t="b">
        <f t="shared" si="3"/>
        <v>0</v>
      </c>
      <c r="W32" s="130">
        <f t="shared" si="4"/>
        <v>-15</v>
      </c>
      <c r="X32" s="131" t="e">
        <f t="shared" si="8"/>
        <v>#VALUE!</v>
      </c>
      <c r="Y32" s="132" t="b">
        <f t="shared" si="5"/>
        <v>0</v>
      </c>
      <c r="Z32" s="132"/>
      <c r="AA32" s="145"/>
      <c r="AB32" s="145"/>
      <c r="AC32" s="213" t="s">
        <v>1302</v>
      </c>
      <c r="AD32" s="84"/>
      <c r="AN32" s="211" t="s">
        <v>1269</v>
      </c>
      <c r="AO32" s="212"/>
    </row>
    <row r="33" spans="1:41" s="123" customFormat="1" ht="16.5" customHeight="1" thickBot="1">
      <c r="A33" s="133">
        <v>16</v>
      </c>
      <c r="B33" s="29"/>
      <c r="C33" s="10" t="b">
        <f>#VALUE!</f>
        <v>0</v>
      </c>
      <c r="D33" s="15"/>
      <c r="E33" s="16"/>
      <c r="F33" s="30"/>
      <c r="G33" s="30"/>
      <c r="H33" s="15"/>
      <c r="I33" s="15"/>
      <c r="J33" s="19"/>
      <c r="K33" s="20" t="s">
        <v>926</v>
      </c>
      <c r="L33" s="29">
        <f t="shared" si="9"/>
      </c>
      <c r="M33" s="32">
        <f t="shared" si="10"/>
      </c>
      <c r="N33" s="15">
        <f t="shared" si="6"/>
      </c>
      <c r="O33" s="33"/>
      <c r="P33" s="20"/>
      <c r="Q33" s="134">
        <f t="shared" si="7"/>
      </c>
      <c r="R33" s="135">
        <f t="shared" si="0"/>
      </c>
      <c r="S33" s="218">
        <f t="shared" si="1"/>
      </c>
      <c r="T33" s="219">
        <f t="shared" si="2"/>
      </c>
      <c r="U33" s="129"/>
      <c r="V33" s="77" t="b">
        <f t="shared" si="3"/>
        <v>1</v>
      </c>
      <c r="W33" s="130" t="e">
        <f t="shared" si="4"/>
        <v>#VALUE!</v>
      </c>
      <c r="X33" s="131" t="e">
        <f t="shared" si="8"/>
        <v>#VALUE!</v>
      </c>
      <c r="Y33" s="132" t="b">
        <f t="shared" si="5"/>
        <v>1</v>
      </c>
      <c r="Z33" s="132"/>
      <c r="AA33" s="145"/>
      <c r="AB33" s="145"/>
      <c r="AC33" s="213" t="s">
        <v>1303</v>
      </c>
      <c r="AD33" s="84"/>
      <c r="AN33" s="211" t="s">
        <v>1270</v>
      </c>
      <c r="AO33" s="216"/>
    </row>
    <row r="34" spans="1:41" s="123" customFormat="1" ht="16.5" customHeight="1" thickBot="1">
      <c r="A34" s="266">
        <v>17</v>
      </c>
      <c r="B34" s="267"/>
      <c r="C34" s="245" t="b">
        <f>#VALUE!</f>
        <v>0</v>
      </c>
      <c r="D34" s="267"/>
      <c r="E34" s="268"/>
      <c r="F34" s="269"/>
      <c r="G34" s="269"/>
      <c r="H34" s="267"/>
      <c r="I34" s="267"/>
      <c r="J34" s="277"/>
      <c r="K34" s="270"/>
      <c r="L34" s="267">
        <f t="shared" si="9"/>
      </c>
      <c r="M34" s="267">
        <f t="shared" si="10"/>
      </c>
      <c r="N34" s="267">
        <f t="shared" si="6"/>
      </c>
      <c r="O34" s="271"/>
      <c r="P34" s="270"/>
      <c r="Q34" s="272">
        <f t="shared" si="7"/>
      </c>
      <c r="R34" s="273">
        <f t="shared" si="0"/>
      </c>
      <c r="S34" s="274">
        <f t="shared" si="1"/>
      </c>
      <c r="T34" s="275">
        <f t="shared" si="2"/>
      </c>
      <c r="U34" s="129"/>
      <c r="V34" s="77" t="b">
        <f t="shared" si="3"/>
        <v>0</v>
      </c>
      <c r="W34" s="130">
        <f t="shared" si="4"/>
        <v>-15</v>
      </c>
      <c r="X34" s="131" t="e">
        <f t="shared" si="8"/>
        <v>#VALUE!</v>
      </c>
      <c r="Y34" s="132" t="b">
        <f t="shared" si="5"/>
        <v>0</v>
      </c>
      <c r="Z34" s="132"/>
      <c r="AA34" s="145"/>
      <c r="AB34" s="145"/>
      <c r="AC34" s="213" t="s">
        <v>1304</v>
      </c>
      <c r="AD34" s="84"/>
      <c r="AN34" s="211" t="s">
        <v>1271</v>
      </c>
      <c r="AO34" s="212"/>
    </row>
    <row r="35" spans="1:41" s="123" customFormat="1" ht="16.5" customHeight="1" thickBot="1">
      <c r="A35" s="133">
        <v>18</v>
      </c>
      <c r="B35" s="29"/>
      <c r="C35" s="10" t="b">
        <f>#VALUE!</f>
        <v>0</v>
      </c>
      <c r="D35" s="15"/>
      <c r="E35" s="16"/>
      <c r="F35" s="30"/>
      <c r="G35" s="30"/>
      <c r="H35" s="15"/>
      <c r="I35" s="15"/>
      <c r="J35" s="19"/>
      <c r="K35" s="20"/>
      <c r="L35" s="32">
        <f t="shared" si="9"/>
      </c>
      <c r="M35" s="32">
        <f t="shared" si="10"/>
      </c>
      <c r="N35" s="15">
        <f t="shared" si="6"/>
      </c>
      <c r="O35" s="33"/>
      <c r="P35" s="20"/>
      <c r="Q35" s="134">
        <f t="shared" si="7"/>
      </c>
      <c r="R35" s="135">
        <f t="shared" si="0"/>
      </c>
      <c r="S35" s="218">
        <f t="shared" si="1"/>
      </c>
      <c r="T35" s="219">
        <f t="shared" si="2"/>
      </c>
      <c r="U35" s="129"/>
      <c r="V35" s="77" t="b">
        <f t="shared" si="3"/>
        <v>0</v>
      </c>
      <c r="W35" s="130">
        <f t="shared" si="4"/>
        <v>-15</v>
      </c>
      <c r="X35" s="131" t="e">
        <f t="shared" si="8"/>
        <v>#VALUE!</v>
      </c>
      <c r="Y35" s="132" t="b">
        <f t="shared" si="5"/>
        <v>0</v>
      </c>
      <c r="Z35" s="132"/>
      <c r="AA35" s="145"/>
      <c r="AB35" s="145"/>
      <c r="AC35" s="213" t="s">
        <v>1305</v>
      </c>
      <c r="AD35" s="84"/>
      <c r="AN35" s="211" t="s">
        <v>1272</v>
      </c>
      <c r="AO35" s="212"/>
    </row>
    <row r="36" spans="1:41" s="123" customFormat="1" ht="16.5" customHeight="1" thickBot="1">
      <c r="A36" s="266">
        <v>19</v>
      </c>
      <c r="B36" s="267"/>
      <c r="C36" s="245" t="b">
        <f>#VALUE!</f>
        <v>0</v>
      </c>
      <c r="D36" s="267"/>
      <c r="E36" s="268"/>
      <c r="F36" s="269"/>
      <c r="G36" s="269"/>
      <c r="H36" s="267"/>
      <c r="I36" s="267"/>
      <c r="J36" s="277"/>
      <c r="K36" s="270"/>
      <c r="L36" s="267">
        <f t="shared" si="9"/>
      </c>
      <c r="M36" s="267">
        <f t="shared" si="10"/>
      </c>
      <c r="N36" s="267">
        <f t="shared" si="6"/>
      </c>
      <c r="O36" s="271"/>
      <c r="P36" s="270"/>
      <c r="Q36" s="272">
        <f t="shared" si="7"/>
      </c>
      <c r="R36" s="273">
        <f t="shared" si="0"/>
      </c>
      <c r="S36" s="274">
        <f t="shared" si="1"/>
      </c>
      <c r="T36" s="275">
        <f t="shared" si="2"/>
      </c>
      <c r="U36" s="129"/>
      <c r="V36" s="77" t="b">
        <f t="shared" si="3"/>
        <v>0</v>
      </c>
      <c r="W36" s="130">
        <f t="shared" si="4"/>
        <v>-15</v>
      </c>
      <c r="X36" s="131" t="e">
        <f t="shared" si="8"/>
        <v>#VALUE!</v>
      </c>
      <c r="Y36" s="132" t="b">
        <f t="shared" si="5"/>
        <v>0</v>
      </c>
      <c r="Z36" s="132"/>
      <c r="AA36" s="145"/>
      <c r="AB36" s="145"/>
      <c r="AC36" s="213" t="s">
        <v>1306</v>
      </c>
      <c r="AD36" s="84"/>
      <c r="AN36" s="211" t="s">
        <v>1273</v>
      </c>
      <c r="AO36" s="212"/>
    </row>
    <row r="37" spans="1:41" s="123" customFormat="1" ht="16.5" customHeight="1" thickBot="1">
      <c r="A37" s="189">
        <v>20</v>
      </c>
      <c r="B37" s="47"/>
      <c r="C37" s="10" t="b">
        <f>#VALUE!</f>
        <v>0</v>
      </c>
      <c r="D37" s="47"/>
      <c r="E37" s="61"/>
      <c r="F37" s="47"/>
      <c r="G37" s="47"/>
      <c r="H37" s="47"/>
      <c r="I37" s="47"/>
      <c r="J37" s="50"/>
      <c r="K37" s="51"/>
      <c r="L37" s="47">
        <f t="shared" si="9"/>
      </c>
      <c r="M37" s="47">
        <f t="shared" si="10"/>
      </c>
      <c r="N37" s="47">
        <f t="shared" si="6"/>
      </c>
      <c r="O37" s="52"/>
      <c r="P37" s="51"/>
      <c r="Q37" s="190">
        <f t="shared" si="7"/>
      </c>
      <c r="R37" s="191">
        <f t="shared" si="0"/>
      </c>
      <c r="S37" s="220">
        <f t="shared" si="1"/>
      </c>
      <c r="T37" s="221">
        <f t="shared" si="2"/>
      </c>
      <c r="U37" s="129"/>
      <c r="V37" s="77" t="b">
        <f t="shared" si="3"/>
        <v>0</v>
      </c>
      <c r="W37" s="130">
        <f t="shared" si="4"/>
        <v>-15</v>
      </c>
      <c r="X37" s="131" t="e">
        <f t="shared" si="8"/>
        <v>#VALUE!</v>
      </c>
      <c r="Y37" s="132" t="b">
        <f t="shared" si="5"/>
        <v>0</v>
      </c>
      <c r="Z37" s="132"/>
      <c r="AA37" s="145"/>
      <c r="AB37" s="145"/>
      <c r="AC37" s="213" t="s">
        <v>1307</v>
      </c>
      <c r="AD37" s="84"/>
      <c r="AN37" s="211" t="s">
        <v>1274</v>
      </c>
      <c r="AO37" s="212"/>
    </row>
    <row r="38" spans="1:41" s="146" customFormat="1" ht="16.5" customHeight="1" thickBot="1">
      <c r="A38" s="148"/>
      <c r="B38" s="149"/>
      <c r="C38" s="149"/>
      <c r="D38" s="281" t="s">
        <v>991</v>
      </c>
      <c r="E38" s="150"/>
      <c r="F38" s="150"/>
      <c r="G38" s="150"/>
      <c r="H38" s="150"/>
      <c r="I38" s="151"/>
      <c r="J38" s="152"/>
      <c r="K38" s="282">
        <f>AVERAGE(K18:K37)</f>
        <v>21.15</v>
      </c>
      <c r="L38" s="283"/>
      <c r="M38" s="284"/>
      <c r="N38" s="284"/>
      <c r="O38" s="285"/>
      <c r="P38" s="286"/>
      <c r="Q38" s="282">
        <f>AVERAGE(Q18:Q37)</f>
        <v>139.53735974767895</v>
      </c>
      <c r="R38" s="282">
        <f>AVERAGE(R18:R37)</f>
        <v>498.0585762998699</v>
      </c>
      <c r="S38" s="157"/>
      <c r="T38" s="158"/>
      <c r="U38" s="159"/>
      <c r="V38" s="160"/>
      <c r="W38" s="161"/>
      <c r="X38" s="162"/>
      <c r="Y38" s="163"/>
      <c r="Z38" s="163"/>
      <c r="AA38" s="164"/>
      <c r="AB38" s="164"/>
      <c r="AC38" s="175" t="s">
        <v>1308</v>
      </c>
      <c r="AD38" s="149"/>
      <c r="AH38" s="69"/>
      <c r="AI38" s="69"/>
      <c r="AM38" s="123"/>
      <c r="AN38" s="211" t="s">
        <v>1275</v>
      </c>
      <c r="AO38" s="212"/>
    </row>
    <row r="39" spans="1:41" s="69" customFormat="1" ht="43.5" customHeight="1" thickBot="1">
      <c r="A39" s="294" t="s">
        <v>1198</v>
      </c>
      <c r="B39" s="292"/>
      <c r="C39" s="292"/>
      <c r="D39" s="292"/>
      <c r="E39" s="293"/>
      <c r="F39" s="482" t="s">
        <v>1336</v>
      </c>
      <c r="G39" s="412"/>
      <c r="H39" s="412"/>
      <c r="I39" s="412"/>
      <c r="J39" s="412"/>
      <c r="K39" s="412"/>
      <c r="L39" s="412"/>
      <c r="M39" s="412"/>
      <c r="N39" s="412"/>
      <c r="O39" s="412"/>
      <c r="P39" s="412"/>
      <c r="Q39" s="412"/>
      <c r="R39" s="412"/>
      <c r="S39" s="412"/>
      <c r="T39" s="413"/>
      <c r="U39" s="195"/>
      <c r="V39" s="168"/>
      <c r="W39" s="76"/>
      <c r="X39" s="76"/>
      <c r="Y39" s="76"/>
      <c r="Z39" s="76"/>
      <c r="AA39" s="76"/>
      <c r="AB39" s="76"/>
      <c r="AC39" s="87" t="s">
        <v>1309</v>
      </c>
      <c r="AD39" s="87"/>
      <c r="AM39" s="123"/>
      <c r="AN39" s="211" t="s">
        <v>1276</v>
      </c>
      <c r="AO39" s="212"/>
    </row>
    <row r="40" spans="1:41" s="69" customFormat="1" ht="16.5" customHeight="1" thickBot="1">
      <c r="A40" s="295"/>
      <c r="B40" s="291" t="s">
        <v>1029</v>
      </c>
      <c r="C40" s="291"/>
      <c r="D40" s="291"/>
      <c r="E40" s="291"/>
      <c r="F40" s="243"/>
      <c r="G40" s="243"/>
      <c r="H40" s="243"/>
      <c r="I40" s="243"/>
      <c r="J40" s="243"/>
      <c r="K40" s="243"/>
      <c r="L40" s="243"/>
      <c r="M40" s="243"/>
      <c r="N40" s="243"/>
      <c r="O40" s="243"/>
      <c r="P40" s="243"/>
      <c r="Q40" s="243"/>
      <c r="R40" s="243"/>
      <c r="S40" s="243"/>
      <c r="T40" s="297"/>
      <c r="U40" s="167"/>
      <c r="V40" s="168"/>
      <c r="W40" s="76"/>
      <c r="X40" s="76"/>
      <c r="Y40" s="76"/>
      <c r="Z40" s="76"/>
      <c r="AA40" s="76"/>
      <c r="AB40" s="76"/>
      <c r="AC40" s="87" t="s">
        <v>1128</v>
      </c>
      <c r="AD40" s="87"/>
      <c r="AM40" s="123"/>
      <c r="AN40" s="211" t="s">
        <v>1277</v>
      </c>
      <c r="AO40" s="212"/>
    </row>
    <row r="41" spans="1:41" s="69" customFormat="1" ht="35.25" customHeight="1" thickBot="1">
      <c r="A41" s="294" t="s">
        <v>1198</v>
      </c>
      <c r="B41" s="298"/>
      <c r="C41" s="296"/>
      <c r="D41" s="296"/>
      <c r="E41" s="287"/>
      <c r="F41" s="483" t="s">
        <v>1337</v>
      </c>
      <c r="G41" s="484"/>
      <c r="H41" s="484"/>
      <c r="I41" s="484"/>
      <c r="J41" s="484"/>
      <c r="K41" s="484"/>
      <c r="L41" s="484"/>
      <c r="M41" s="484"/>
      <c r="N41" s="484"/>
      <c r="O41" s="484"/>
      <c r="P41" s="484"/>
      <c r="Q41" s="484"/>
      <c r="R41" s="484"/>
      <c r="S41" s="484"/>
      <c r="T41" s="485"/>
      <c r="U41" s="108"/>
      <c r="V41" s="168"/>
      <c r="W41" s="76"/>
      <c r="X41" s="76"/>
      <c r="Y41" s="76"/>
      <c r="Z41" s="76"/>
      <c r="AA41" s="76"/>
      <c r="AB41" s="76"/>
      <c r="AC41" s="87" t="s">
        <v>1310</v>
      </c>
      <c r="AD41" s="87"/>
      <c r="AH41" s="169"/>
      <c r="AI41" s="169"/>
      <c r="AM41" s="123"/>
      <c r="AN41" s="211" t="s">
        <v>1278</v>
      </c>
      <c r="AO41" s="212"/>
    </row>
    <row r="42" spans="39:41" ht="12.75">
      <c r="AM42" s="123"/>
      <c r="AN42" s="211" t="s">
        <v>1279</v>
      </c>
      <c r="AO42" s="212"/>
    </row>
    <row r="43" spans="39:41" ht="12.75">
      <c r="AM43" s="123"/>
      <c r="AN43" s="211" t="s">
        <v>1280</v>
      </c>
      <c r="AO43" s="212"/>
    </row>
    <row r="44" spans="39:41" ht="12.75">
      <c r="AM44" s="123"/>
      <c r="AN44" s="211" t="s">
        <v>1281</v>
      </c>
      <c r="AO44" s="212"/>
    </row>
    <row r="45" spans="39:41" ht="12.75">
      <c r="AM45" s="123"/>
      <c r="AN45" s="211" t="s">
        <v>1282</v>
      </c>
      <c r="AO45" s="212"/>
    </row>
    <row r="46" spans="39:41" ht="12.75">
      <c r="AM46" s="123"/>
      <c r="AN46" s="211" t="s">
        <v>1283</v>
      </c>
      <c r="AO46" s="212"/>
    </row>
    <row r="47" spans="39:41" ht="12.75">
      <c r="AM47" s="123"/>
      <c r="AN47" s="211" t="s">
        <v>1284</v>
      </c>
      <c r="AO47" s="212"/>
    </row>
    <row r="48" spans="39:41" ht="12.75">
      <c r="AM48" s="123"/>
      <c r="AN48" s="211" t="s">
        <v>1285</v>
      </c>
      <c r="AO48" s="212"/>
    </row>
    <row r="49" spans="39:41" ht="12.75">
      <c r="AM49" s="123"/>
      <c r="AN49" s="211" t="s">
        <v>1286</v>
      </c>
      <c r="AO49" s="212"/>
    </row>
    <row r="50" spans="39:41" ht="12.75">
      <c r="AM50" s="123"/>
      <c r="AN50" s="211" t="s">
        <v>1287</v>
      </c>
      <c r="AO50" s="212"/>
    </row>
    <row r="51" spans="39:41" ht="12.75">
      <c r="AM51" s="123"/>
      <c r="AN51" s="211" t="s">
        <v>1288</v>
      </c>
      <c r="AO51" s="212"/>
    </row>
    <row r="52" spans="39:41" ht="12.75">
      <c r="AM52" s="123"/>
      <c r="AN52" s="211" t="s">
        <v>1289</v>
      </c>
      <c r="AO52" s="212"/>
    </row>
    <row r="53" spans="39:41" ht="12.75">
      <c r="AM53" s="123"/>
      <c r="AN53" s="211" t="s">
        <v>1290</v>
      </c>
      <c r="AO53" s="212"/>
    </row>
    <row r="54" spans="39:41" ht="12.75">
      <c r="AM54" s="123"/>
      <c r="AN54" s="211" t="s">
        <v>1291</v>
      </c>
      <c r="AO54" s="212"/>
    </row>
    <row r="55" spans="39:41" ht="12.75">
      <c r="AM55" s="123"/>
      <c r="AN55" s="211" t="s">
        <v>1292</v>
      </c>
      <c r="AO55" s="212"/>
    </row>
    <row r="56" spans="39:41" ht="12.75">
      <c r="AM56" s="123"/>
      <c r="AN56" s="211" t="s">
        <v>1293</v>
      </c>
      <c r="AO56" s="212"/>
    </row>
    <row r="57" spans="39:41" ht="12.75">
      <c r="AM57" s="123"/>
      <c r="AN57" s="211" t="s">
        <v>1294</v>
      </c>
      <c r="AO57" s="212"/>
    </row>
    <row r="58" spans="39:41" ht="12.75">
      <c r="AM58" s="123"/>
      <c r="AN58" s="211" t="s">
        <v>1295</v>
      </c>
      <c r="AO58" s="212"/>
    </row>
    <row r="59" spans="39:41" ht="12.75">
      <c r="AM59" s="123"/>
      <c r="AN59" s="211" t="s">
        <v>1296</v>
      </c>
      <c r="AO59" s="212"/>
    </row>
    <row r="60" spans="39:41" ht="12.75">
      <c r="AM60" s="123"/>
      <c r="AN60" s="211" t="s">
        <v>1297</v>
      </c>
      <c r="AO60" s="212"/>
    </row>
    <row r="61" spans="39:41" ht="12.75">
      <c r="AM61" s="123"/>
      <c r="AN61" s="211" t="s">
        <v>1298</v>
      </c>
      <c r="AO61" s="212"/>
    </row>
    <row r="62" spans="39:40" ht="12.75">
      <c r="AM62" s="123"/>
      <c r="AN62" s="123"/>
    </row>
    <row r="63" spans="39:40" ht="12.75">
      <c r="AM63" s="123"/>
      <c r="AN63" s="123"/>
    </row>
    <row r="64" spans="39:40" ht="12.75">
      <c r="AM64" s="123"/>
      <c r="AN64" s="123"/>
    </row>
    <row r="65" spans="39:40" ht="12.75">
      <c r="AM65" s="123"/>
      <c r="AN65" s="123"/>
    </row>
    <row r="66" spans="39:40" ht="12.75">
      <c r="AM66" s="123"/>
      <c r="AN66" s="123"/>
    </row>
    <row r="67" spans="39:40" ht="12.75">
      <c r="AM67" s="123"/>
      <c r="AN67" s="123"/>
    </row>
    <row r="68" spans="39:40" ht="12.75">
      <c r="AM68" s="123"/>
      <c r="AN68" s="123"/>
    </row>
    <row r="69" spans="39:40" ht="12.75">
      <c r="AM69" s="123"/>
      <c r="AN69" s="123"/>
    </row>
    <row r="70" spans="39:40" ht="12.75">
      <c r="AM70" s="123"/>
      <c r="AN70" s="123"/>
    </row>
    <row r="71" spans="39:40" ht="12.75">
      <c r="AM71" s="123"/>
      <c r="AN71" s="123"/>
    </row>
    <row r="72" spans="39:40" ht="12.75">
      <c r="AM72" s="123"/>
      <c r="AN72" s="123"/>
    </row>
    <row r="73" spans="39:40" ht="12.75">
      <c r="AM73" s="123"/>
      <c r="AN73" s="123"/>
    </row>
    <row r="74" spans="39:40" ht="12.75">
      <c r="AM74" s="123"/>
      <c r="AN74" s="123"/>
    </row>
    <row r="75" spans="39:40" ht="12.75">
      <c r="AM75" s="123"/>
      <c r="AN75" s="146"/>
    </row>
    <row r="76" spans="39:40" ht="12.75">
      <c r="AM76" s="146"/>
      <c r="AN76" s="197"/>
    </row>
    <row r="77" spans="39:40" ht="12.75">
      <c r="AM77" s="197"/>
      <c r="AN77" s="69"/>
    </row>
    <row r="78" spans="39:40" ht="12.75">
      <c r="AM78" s="69"/>
      <c r="AN78" s="69"/>
    </row>
    <row r="79" ht="12.75">
      <c r="AM79" s="69"/>
    </row>
  </sheetData>
  <sheetProtection/>
  <mergeCells count="50">
    <mergeCell ref="N2:P2"/>
    <mergeCell ref="D8:E8"/>
    <mergeCell ref="D9:E9"/>
    <mergeCell ref="L3:M3"/>
    <mergeCell ref="N3:P3"/>
    <mergeCell ref="D13:E13"/>
    <mergeCell ref="D14:E14"/>
    <mergeCell ref="A1:A14"/>
    <mergeCell ref="L1:M1"/>
    <mergeCell ref="L2:M2"/>
    <mergeCell ref="I14:J14"/>
    <mergeCell ref="D1:E1"/>
    <mergeCell ref="D2:E2"/>
    <mergeCell ref="D11:E11"/>
    <mergeCell ref="D12:E12"/>
    <mergeCell ref="D10:E10"/>
    <mergeCell ref="I10:J10"/>
    <mergeCell ref="K10:M10"/>
    <mergeCell ref="D5:E5"/>
    <mergeCell ref="G7:H7"/>
    <mergeCell ref="D3:E3"/>
    <mergeCell ref="D4:E4"/>
    <mergeCell ref="D6:E6"/>
    <mergeCell ref="D7:E7"/>
    <mergeCell ref="F1:F2"/>
    <mergeCell ref="F3:F4"/>
    <mergeCell ref="R6:T6"/>
    <mergeCell ref="I7:J7"/>
    <mergeCell ref="K7:Q7"/>
    <mergeCell ref="F5:F6"/>
    <mergeCell ref="G1:K2"/>
    <mergeCell ref="G3:K4"/>
    <mergeCell ref="G5:K6"/>
    <mergeCell ref="N1:P1"/>
    <mergeCell ref="K9:M9"/>
    <mergeCell ref="K14:M14"/>
    <mergeCell ref="I11:J11"/>
    <mergeCell ref="K11:M11"/>
    <mergeCell ref="I12:J12"/>
    <mergeCell ref="K12:M12"/>
    <mergeCell ref="F39:T39"/>
    <mergeCell ref="F41:T41"/>
    <mergeCell ref="F9:H9"/>
    <mergeCell ref="G8:H8"/>
    <mergeCell ref="I13:J13"/>
    <mergeCell ref="K13:M13"/>
    <mergeCell ref="I8:J8"/>
    <mergeCell ref="K8:M8"/>
    <mergeCell ref="R7:T14"/>
    <mergeCell ref="I9:J9"/>
  </mergeCells>
  <dataValidations count="20">
    <dataValidation type="custom" allowBlank="1" showInputMessage="1" showErrorMessage="1" sqref="M19:O19 O23">
      <formula1>M18</formula1>
    </dataValidation>
    <dataValidation type="list" showInputMessage="1" sqref="D6:E6">
      <formula1>$V$2:$V$8</formula1>
    </dataValidation>
    <dataValidation type="list" allowBlank="1" showInputMessage="1" sqref="D12:E12">
      <formula1>$X$2:$X$8</formula1>
    </dataValidation>
    <dataValidation type="list" allowBlank="1" showInputMessage="1" sqref="D11:E11">
      <formula1>$W$2:$W$10</formula1>
    </dataValidation>
    <dataValidation type="list" allowBlank="1" showInputMessage="1" sqref="D13:E13">
      <formula1>$Y$2:$Y$3</formula1>
    </dataValidation>
    <dataValidation type="list" allowBlank="1" showInputMessage="1" sqref="AA28:AB28 E18:E37">
      <formula1>$AC$2:$AC$21</formula1>
    </dataValidation>
    <dataValidation type="list" allowBlank="1" showInputMessage="1" sqref="K8:M9">
      <formula1>$AF$2:$AF$13</formula1>
    </dataValidation>
    <dataValidation type="list" allowBlank="1" showInputMessage="1" sqref="K10:M11">
      <formula1>$AH$2:$AH$13</formula1>
    </dataValidation>
    <dataValidation type="list" allowBlank="1" showInputMessage="1" sqref="K12:M12">
      <formula1>$AJ$2:$AJ$4</formula1>
    </dataValidation>
    <dataValidation type="list" allowBlank="1" showInputMessage="1" sqref="K13:M13">
      <formula1>$AK$2:$AK$4</formula1>
    </dataValidation>
    <dataValidation type="list" allowBlank="1" showInputMessage="1" sqref="K14:M14">
      <formula1>$AL$2:$AL$8</formula1>
    </dataValidation>
    <dataValidation allowBlank="1" showInputMessage="1" sqref="F18:F37 C18:C37 L18:L37"/>
    <dataValidation type="list" allowBlank="1" showInputMessage="1" sqref="H18:H37">
      <formula1>$AE$2:$AE$3</formula1>
    </dataValidation>
    <dataValidation type="list" allowBlank="1" showInputMessage="1" sqref="I18:I37">
      <formula1>$AE$7:$AE$8</formula1>
    </dataValidation>
    <dataValidation type="list" allowBlank="1" showInputMessage="1" sqref="B18:B37">
      <formula1>$AM$2:$AM$20</formula1>
    </dataValidation>
    <dataValidation type="list" allowBlank="1" showInputMessage="1" showErrorMessage="1" sqref="N3:P3 D14:E14">
      <formula1>$Y$2:$Y$3</formula1>
    </dataValidation>
    <dataValidation type="list" allowBlank="1" showInputMessage="1" showErrorMessage="1" sqref="D10:E10">
      <formula1>$Z$2:$Z$5</formula1>
    </dataValidation>
    <dataValidation type="list" allowBlank="1" showInputMessage="1" sqref="D18:D37">
      <formula1>$AN$2:$AN$61</formula1>
    </dataValidation>
    <dataValidation type="list" allowBlank="1" showInputMessage="1" sqref="G18:G37">
      <formula1>$AD$2:$AD$12</formula1>
    </dataValidation>
    <dataValidation type="list" allowBlank="1" showInputMessage="1" showErrorMessage="1" sqref="A39 A41">
      <formula1>$AE$2:$AE$3</formula1>
    </dataValidation>
  </dataValidations>
  <printOptions/>
  <pageMargins left="0.27" right="0.25" top="0.48" bottom="0.25" header="0.25" footer="0.25"/>
  <pageSetup fitToHeight="1" fitToWidth="1" horizontalDpi="600" verticalDpi="600" orientation="landscape" scale="7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N81"/>
  <sheetViews>
    <sheetView zoomScalePageLayoutView="0" workbookViewId="0" topLeftCell="A40">
      <selection activeCell="N3" sqref="N3:P3"/>
    </sheetView>
  </sheetViews>
  <sheetFormatPr defaultColWidth="9.140625" defaultRowHeight="12.75"/>
  <cols>
    <col min="1" max="1" width="4.57421875" style="172" customWidth="1"/>
    <col min="2" max="2" width="12.421875" style="172" customWidth="1"/>
    <col min="3" max="3" width="12.421875" style="172" hidden="1" customWidth="1"/>
    <col min="4" max="4" width="12.00390625" style="172" customWidth="1"/>
    <col min="5" max="6" width="12.140625" style="172" customWidth="1"/>
    <col min="7" max="8" width="9.00390625" style="172" customWidth="1"/>
    <col min="9" max="9" width="8.8515625" style="172" customWidth="1"/>
    <col min="10" max="10" width="8.00390625" style="172" customWidth="1"/>
    <col min="11" max="13" width="7.140625" style="172" customWidth="1"/>
    <col min="14" max="14" width="6.140625" style="172" customWidth="1"/>
    <col min="15" max="15" width="9.00390625" style="172" customWidth="1"/>
    <col min="16" max="16" width="7.140625" style="172" customWidth="1"/>
    <col min="17" max="17" width="10.140625" style="172" customWidth="1"/>
    <col min="18" max="18" width="12.28125" style="172" customWidth="1"/>
    <col min="19" max="20" width="7.140625" style="172" customWidth="1"/>
    <col min="21" max="21" width="19.140625" style="169" hidden="1" customWidth="1"/>
    <col min="22" max="22" width="15.8515625" style="168" hidden="1" customWidth="1"/>
    <col min="23" max="23" width="12.28125" style="168" hidden="1" customWidth="1"/>
    <col min="24" max="24" width="12.421875" style="168" hidden="1" customWidth="1"/>
    <col min="25" max="25" width="9.00390625" style="168" hidden="1" customWidth="1"/>
    <col min="26" max="26" width="12.421875" style="168" hidden="1" customWidth="1"/>
    <col min="27" max="27" width="12.8515625" style="168" hidden="1" customWidth="1"/>
    <col min="28" max="28" width="8.421875" style="168" hidden="1" customWidth="1"/>
    <col min="29" max="29" width="16.7109375" style="173" hidden="1" customWidth="1"/>
    <col min="30" max="31" width="19.57421875" style="173" hidden="1" customWidth="1"/>
    <col min="32" max="32" width="12.7109375" style="169" hidden="1" customWidth="1"/>
    <col min="33" max="33" width="15.00390625" style="169" hidden="1" customWidth="1"/>
    <col min="34" max="34" width="17.28125" style="169" hidden="1" customWidth="1"/>
    <col min="35" max="35" width="16.7109375" style="169" hidden="1" customWidth="1"/>
    <col min="36" max="36" width="17.421875" style="169" hidden="1" customWidth="1"/>
    <col min="37" max="40" width="9.140625" style="169" hidden="1" customWidth="1"/>
    <col min="41" max="41" width="0.42578125" style="169" hidden="1" customWidth="1"/>
    <col min="42" max="49" width="9.140625" style="169" customWidth="1"/>
    <col min="50" max="16384" width="9.140625" style="169" customWidth="1"/>
  </cols>
  <sheetData>
    <row r="1" spans="1:40" s="69" customFormat="1" ht="19.5" customHeight="1">
      <c r="A1" s="598" t="s">
        <v>914</v>
      </c>
      <c r="B1" s="176" t="s">
        <v>915</v>
      </c>
      <c r="C1" s="176"/>
      <c r="D1" s="601"/>
      <c r="E1" s="601"/>
      <c r="F1" s="601"/>
      <c r="G1" s="601"/>
      <c r="H1" s="601"/>
      <c r="I1" s="601"/>
      <c r="J1" s="601"/>
      <c r="K1" s="601"/>
      <c r="L1" s="602" t="s">
        <v>916</v>
      </c>
      <c r="M1" s="603"/>
      <c r="N1" s="604"/>
      <c r="O1" s="604"/>
      <c r="P1" s="604"/>
      <c r="Q1" s="177"/>
      <c r="R1" s="63"/>
      <c r="S1" s="64"/>
      <c r="T1" s="65"/>
      <c r="U1" s="66"/>
      <c r="V1" s="67" t="s">
        <v>917</v>
      </c>
      <c r="W1" s="68" t="s">
        <v>918</v>
      </c>
      <c r="X1" s="67" t="s">
        <v>919</v>
      </c>
      <c r="Y1" s="67" t="s">
        <v>920</v>
      </c>
      <c r="Z1" s="67" t="s">
        <v>921</v>
      </c>
      <c r="AA1" s="69" t="s">
        <v>1058</v>
      </c>
      <c r="AB1" s="67" t="s">
        <v>922</v>
      </c>
      <c r="AC1" s="70" t="s">
        <v>923</v>
      </c>
      <c r="AD1" s="70" t="s">
        <v>924</v>
      </c>
      <c r="AE1" s="70" t="s">
        <v>1061</v>
      </c>
      <c r="AF1" s="71" t="s">
        <v>1034</v>
      </c>
      <c r="AG1" s="71" t="s">
        <v>1035</v>
      </c>
      <c r="AH1" s="71" t="s">
        <v>1036</v>
      </c>
      <c r="AI1" s="67" t="s">
        <v>1037</v>
      </c>
      <c r="AJ1" s="71" t="s">
        <v>1039</v>
      </c>
      <c r="AK1" s="71" t="s">
        <v>1038</v>
      </c>
      <c r="AL1" s="71" t="s">
        <v>953</v>
      </c>
      <c r="AM1" s="71" t="s">
        <v>1075</v>
      </c>
      <c r="AN1" s="71" t="s">
        <v>1097</v>
      </c>
    </row>
    <row r="2" spans="1:40" s="69" customFormat="1" ht="16.5" customHeight="1">
      <c r="A2" s="599"/>
      <c r="B2" s="72" t="s">
        <v>925</v>
      </c>
      <c r="C2" s="72"/>
      <c r="D2" s="605"/>
      <c r="E2" s="605"/>
      <c r="F2" s="605"/>
      <c r="G2" s="605"/>
      <c r="H2" s="605"/>
      <c r="I2" s="605"/>
      <c r="J2" s="605"/>
      <c r="K2" s="605"/>
      <c r="L2" s="606" t="s">
        <v>1030</v>
      </c>
      <c r="M2" s="607"/>
      <c r="N2" s="605"/>
      <c r="O2" s="605"/>
      <c r="P2" s="605"/>
      <c r="Q2" s="178"/>
      <c r="R2" s="73"/>
      <c r="S2" s="74"/>
      <c r="T2" s="75"/>
      <c r="U2" s="66"/>
      <c r="V2" s="76" t="s">
        <v>1144</v>
      </c>
      <c r="W2" s="69" t="s">
        <v>1001</v>
      </c>
      <c r="X2" s="76" t="s">
        <v>1004</v>
      </c>
      <c r="Y2" s="76" t="s">
        <v>1028</v>
      </c>
      <c r="Z2" s="76" t="s">
        <v>1022</v>
      </c>
      <c r="AA2" s="69" t="s">
        <v>1057</v>
      </c>
      <c r="AB2" s="76" t="s">
        <v>1023</v>
      </c>
      <c r="AC2" s="77" t="s">
        <v>1132</v>
      </c>
      <c r="AD2" s="78" t="s">
        <v>1114</v>
      </c>
      <c r="AE2" s="78" t="s">
        <v>1062</v>
      </c>
      <c r="AF2" s="69" t="s">
        <v>1044</v>
      </c>
      <c r="AG2" s="69" t="s">
        <v>1044</v>
      </c>
      <c r="AH2" s="69" t="s">
        <v>1044</v>
      </c>
      <c r="AI2" s="69" t="s">
        <v>1044</v>
      </c>
      <c r="AJ2" s="69" t="s">
        <v>1048</v>
      </c>
      <c r="AK2" s="69" t="s">
        <v>1051</v>
      </c>
      <c r="AL2" s="69" t="s">
        <v>1052</v>
      </c>
      <c r="AM2" s="69" t="s">
        <v>1084</v>
      </c>
      <c r="AN2" s="69" t="s">
        <v>1120</v>
      </c>
    </row>
    <row r="3" spans="1:40" s="69" customFormat="1" ht="16.5" customHeight="1">
      <c r="A3" s="599"/>
      <c r="B3" s="72" t="s">
        <v>927</v>
      </c>
      <c r="C3" s="72"/>
      <c r="D3" s="605"/>
      <c r="E3" s="605"/>
      <c r="F3" s="605"/>
      <c r="G3" s="605"/>
      <c r="H3" s="605"/>
      <c r="I3" s="605"/>
      <c r="J3" s="605"/>
      <c r="K3" s="605"/>
      <c r="L3" s="606" t="s">
        <v>1177</v>
      </c>
      <c r="M3" s="606"/>
      <c r="N3" s="615"/>
      <c r="O3" s="615"/>
      <c r="P3" s="615"/>
      <c r="Q3" s="178"/>
      <c r="R3" s="73"/>
      <c r="S3" s="74"/>
      <c r="T3" s="75"/>
      <c r="U3" s="66"/>
      <c r="V3" s="76" t="s">
        <v>1145</v>
      </c>
      <c r="W3" s="69" t="s">
        <v>1002</v>
      </c>
      <c r="X3" s="76" t="s">
        <v>1005</v>
      </c>
      <c r="Y3" s="76" t="s">
        <v>1027</v>
      </c>
      <c r="Z3" s="76" t="s">
        <v>1021</v>
      </c>
      <c r="AB3" s="76" t="s">
        <v>1024</v>
      </c>
      <c r="AC3" s="79" t="s">
        <v>1127</v>
      </c>
      <c r="AD3" s="78" t="s">
        <v>1071</v>
      </c>
      <c r="AE3" s="78" t="s">
        <v>1063</v>
      </c>
      <c r="AF3" s="69" t="s">
        <v>1102</v>
      </c>
      <c r="AG3" s="69" t="s">
        <v>1102</v>
      </c>
      <c r="AH3" s="69" t="s">
        <v>1045</v>
      </c>
      <c r="AI3" s="69" t="s">
        <v>1045</v>
      </c>
      <c r="AJ3" s="69" t="s">
        <v>1074</v>
      </c>
      <c r="AK3" s="69" t="s">
        <v>1055</v>
      </c>
      <c r="AL3" s="69" t="s">
        <v>1115</v>
      </c>
      <c r="AM3" s="69" t="s">
        <v>1081</v>
      </c>
      <c r="AN3" s="69" t="s">
        <v>1157</v>
      </c>
    </row>
    <row r="4" spans="1:40" s="69" customFormat="1" ht="16.5" customHeight="1">
      <c r="A4" s="599"/>
      <c r="B4" s="72" t="s">
        <v>928</v>
      </c>
      <c r="C4" s="72"/>
      <c r="D4" s="2"/>
      <c r="E4" s="2"/>
      <c r="F4" s="2"/>
      <c r="G4" s="2"/>
      <c r="H4" s="2"/>
      <c r="I4" s="2"/>
      <c r="J4" s="2"/>
      <c r="K4" s="2"/>
      <c r="L4" s="179"/>
      <c r="M4" s="179" t="s">
        <v>929</v>
      </c>
      <c r="N4" s="3">
        <v>4</v>
      </c>
      <c r="O4" s="180" t="s">
        <v>930</v>
      </c>
      <c r="P4" s="180" t="s">
        <v>926</v>
      </c>
      <c r="Q4" s="178"/>
      <c r="R4" s="73"/>
      <c r="S4" s="74"/>
      <c r="T4" s="75"/>
      <c r="U4" s="66"/>
      <c r="V4" s="69" t="s">
        <v>1124</v>
      </c>
      <c r="W4" s="69" t="s">
        <v>1003</v>
      </c>
      <c r="X4" s="76" t="s">
        <v>1006</v>
      </c>
      <c r="Z4" s="76" t="s">
        <v>1020</v>
      </c>
      <c r="AB4" s="76" t="s">
        <v>1025</v>
      </c>
      <c r="AC4" s="69" t="s">
        <v>1111</v>
      </c>
      <c r="AD4" s="80" t="s">
        <v>1067</v>
      </c>
      <c r="AE4" s="78"/>
      <c r="AF4" s="69" t="s">
        <v>1045</v>
      </c>
      <c r="AG4" s="69" t="s">
        <v>1045</v>
      </c>
      <c r="AH4" s="69" t="s">
        <v>1041</v>
      </c>
      <c r="AI4" s="69" t="s">
        <v>1041</v>
      </c>
      <c r="AJ4" s="69" t="s">
        <v>1049</v>
      </c>
      <c r="AK4" s="69" t="s">
        <v>1050</v>
      </c>
      <c r="AL4" s="69" t="s">
        <v>1053</v>
      </c>
      <c r="AM4" s="69" t="s">
        <v>1082</v>
      </c>
      <c r="AN4" s="69" t="s">
        <v>1176</v>
      </c>
    </row>
    <row r="5" spans="1:40" s="69" customFormat="1" ht="16.5" customHeight="1" thickBot="1">
      <c r="A5" s="599"/>
      <c r="B5" s="72" t="s">
        <v>931</v>
      </c>
      <c r="C5" s="72"/>
      <c r="D5" s="610"/>
      <c r="E5" s="610"/>
      <c r="F5" s="610"/>
      <c r="G5" s="610"/>
      <c r="H5" s="610"/>
      <c r="I5" s="610"/>
      <c r="J5" s="610"/>
      <c r="K5" s="610"/>
      <c r="L5" s="181"/>
      <c r="M5" s="181" t="s">
        <v>932</v>
      </c>
      <c r="N5" s="4">
        <v>0.07</v>
      </c>
      <c r="O5" s="180" t="s">
        <v>933</v>
      </c>
      <c r="P5" s="180"/>
      <c r="Q5" s="178"/>
      <c r="R5" s="73"/>
      <c r="S5" s="74"/>
      <c r="T5" s="75"/>
      <c r="U5" s="66"/>
      <c r="V5" s="76" t="s">
        <v>1146</v>
      </c>
      <c r="W5" s="69" t="s">
        <v>1026</v>
      </c>
      <c r="X5" s="76" t="s">
        <v>1007</v>
      </c>
      <c r="Z5" s="76" t="s">
        <v>1019</v>
      </c>
      <c r="AA5" s="67" t="s">
        <v>1075</v>
      </c>
      <c r="AC5" s="69" t="s">
        <v>1112</v>
      </c>
      <c r="AD5" s="69" t="s">
        <v>1141</v>
      </c>
      <c r="AE5" s="84"/>
      <c r="AF5" s="69" t="s">
        <v>1041</v>
      </c>
      <c r="AG5" s="69" t="s">
        <v>1041</v>
      </c>
      <c r="AH5" s="69" t="s">
        <v>1123</v>
      </c>
      <c r="AI5" s="69" t="s">
        <v>1123</v>
      </c>
      <c r="AL5" s="69" t="s">
        <v>1116</v>
      </c>
      <c r="AM5" s="69" t="s">
        <v>1079</v>
      </c>
      <c r="AN5" s="69" t="s">
        <v>1121</v>
      </c>
    </row>
    <row r="6" spans="1:40" s="69" customFormat="1" ht="16.5" customHeight="1" thickBot="1">
      <c r="A6" s="599"/>
      <c r="B6" s="82" t="s">
        <v>934</v>
      </c>
      <c r="C6" s="82"/>
      <c r="D6" s="611"/>
      <c r="E6" s="611"/>
      <c r="F6" s="611"/>
      <c r="G6" s="611"/>
      <c r="H6" s="612"/>
      <c r="I6" s="613" t="s">
        <v>1173</v>
      </c>
      <c r="J6" s="614"/>
      <c r="K6" s="614"/>
      <c r="L6" s="614"/>
      <c r="M6" s="614"/>
      <c r="N6" s="614"/>
      <c r="O6" s="614"/>
      <c r="P6" s="614"/>
      <c r="Q6" s="614"/>
      <c r="R6" s="506"/>
      <c r="S6" s="507"/>
      <c r="T6" s="508"/>
      <c r="U6" s="83"/>
      <c r="V6" s="76" t="s">
        <v>1147</v>
      </c>
      <c r="X6" s="76" t="s">
        <v>1008</v>
      </c>
      <c r="Y6" s="69" t="s">
        <v>926</v>
      </c>
      <c r="Z6" s="76" t="s">
        <v>1018</v>
      </c>
      <c r="AA6" s="76" t="s">
        <v>1076</v>
      </c>
      <c r="AB6" s="76"/>
      <c r="AC6" s="84" t="s">
        <v>1128</v>
      </c>
      <c r="AD6" s="78" t="s">
        <v>1152</v>
      </c>
      <c r="AE6" s="70" t="s">
        <v>1064</v>
      </c>
      <c r="AF6" s="69" t="s">
        <v>1123</v>
      </c>
      <c r="AG6" s="69" t="s">
        <v>1123</v>
      </c>
      <c r="AH6" s="69" t="s">
        <v>1046</v>
      </c>
      <c r="AI6" s="69" t="s">
        <v>1046</v>
      </c>
      <c r="AL6" s="69" t="s">
        <v>1054</v>
      </c>
      <c r="AM6" s="69" t="s">
        <v>1083</v>
      </c>
      <c r="AN6" s="69" t="s">
        <v>1122</v>
      </c>
    </row>
    <row r="7" spans="1:40" s="69" customFormat="1" ht="16.5" customHeight="1">
      <c r="A7" s="599"/>
      <c r="B7" s="82" t="s">
        <v>935</v>
      </c>
      <c r="C7" s="82"/>
      <c r="D7" s="585"/>
      <c r="E7" s="585"/>
      <c r="F7" s="585"/>
      <c r="G7" s="585"/>
      <c r="H7" s="586"/>
      <c r="I7" s="570" t="s">
        <v>936</v>
      </c>
      <c r="J7" s="571"/>
      <c r="K7" s="587"/>
      <c r="L7" s="588"/>
      <c r="M7" s="588"/>
      <c r="N7" s="588"/>
      <c r="O7" s="588"/>
      <c r="P7" s="588"/>
      <c r="Q7" s="589"/>
      <c r="R7" s="495" t="s">
        <v>1060</v>
      </c>
      <c r="S7" s="496"/>
      <c r="T7" s="497"/>
      <c r="U7" s="85"/>
      <c r="V7" s="76" t="s">
        <v>1148</v>
      </c>
      <c r="X7" s="76" t="s">
        <v>1009</v>
      </c>
      <c r="Z7" s="76" t="s">
        <v>1017</v>
      </c>
      <c r="AA7" s="69" t="s">
        <v>1077</v>
      </c>
      <c r="AB7" s="76"/>
      <c r="AC7" s="69" t="s">
        <v>1125</v>
      </c>
      <c r="AD7" s="84" t="s">
        <v>1153</v>
      </c>
      <c r="AE7" s="87" t="s">
        <v>1062</v>
      </c>
      <c r="AF7" s="69" t="s">
        <v>1046</v>
      </c>
      <c r="AG7" s="69" t="s">
        <v>1046</v>
      </c>
      <c r="AH7" s="69" t="s">
        <v>1040</v>
      </c>
      <c r="AI7" s="69" t="s">
        <v>1040</v>
      </c>
      <c r="AL7" s="69" t="s">
        <v>1142</v>
      </c>
      <c r="AM7" s="69" t="s">
        <v>1092</v>
      </c>
      <c r="AN7" s="69" t="s">
        <v>1158</v>
      </c>
    </row>
    <row r="8" spans="1:40" s="69" customFormat="1" ht="16.5" customHeight="1">
      <c r="A8" s="599"/>
      <c r="B8" s="72" t="s">
        <v>937</v>
      </c>
      <c r="C8" s="72"/>
      <c r="D8" s="596" t="s">
        <v>926</v>
      </c>
      <c r="E8" s="596"/>
      <c r="F8" s="596"/>
      <c r="G8" s="596"/>
      <c r="H8" s="597"/>
      <c r="I8" s="570" t="s">
        <v>938</v>
      </c>
      <c r="J8" s="571"/>
      <c r="K8" s="572"/>
      <c r="L8" s="572"/>
      <c r="M8" s="573"/>
      <c r="N8" s="88" t="s">
        <v>939</v>
      </c>
      <c r="O8" s="5"/>
      <c r="P8" s="89" t="s">
        <v>940</v>
      </c>
      <c r="Q8" s="6"/>
      <c r="R8" s="495"/>
      <c r="S8" s="496"/>
      <c r="T8" s="497"/>
      <c r="U8" s="85"/>
      <c r="V8" s="69" t="s">
        <v>1149</v>
      </c>
      <c r="X8" s="76" t="s">
        <v>1010</v>
      </c>
      <c r="Z8" s="76" t="s">
        <v>1016</v>
      </c>
      <c r="AA8" s="76" t="s">
        <v>1078</v>
      </c>
      <c r="AB8" s="76"/>
      <c r="AC8" s="69" t="s">
        <v>1126</v>
      </c>
      <c r="AD8" s="87" t="s">
        <v>1154</v>
      </c>
      <c r="AE8" s="78" t="s">
        <v>1063</v>
      </c>
      <c r="AF8" s="69" t="s">
        <v>1040</v>
      </c>
      <c r="AG8" s="69" t="s">
        <v>1040</v>
      </c>
      <c r="AH8" s="69" t="s">
        <v>1043</v>
      </c>
      <c r="AI8" s="69" t="s">
        <v>1043</v>
      </c>
      <c r="AL8" s="69" t="s">
        <v>1056</v>
      </c>
      <c r="AM8" s="69" t="s">
        <v>1104</v>
      </c>
      <c r="AN8" s="69" t="s">
        <v>1166</v>
      </c>
    </row>
    <row r="9" spans="1:40" s="69" customFormat="1" ht="16.5" customHeight="1">
      <c r="A9" s="599"/>
      <c r="B9" s="72" t="s">
        <v>941</v>
      </c>
      <c r="C9" s="72"/>
      <c r="D9" s="594"/>
      <c r="E9" s="594"/>
      <c r="F9" s="594"/>
      <c r="G9" s="594"/>
      <c r="H9" s="595"/>
      <c r="I9" s="570" t="s">
        <v>942</v>
      </c>
      <c r="J9" s="571"/>
      <c r="K9" s="572"/>
      <c r="L9" s="572"/>
      <c r="M9" s="573"/>
      <c r="N9" s="88" t="s">
        <v>939</v>
      </c>
      <c r="O9" s="5"/>
      <c r="P9" s="89" t="s">
        <v>940</v>
      </c>
      <c r="Q9" s="6"/>
      <c r="R9" s="495"/>
      <c r="S9" s="496"/>
      <c r="T9" s="497"/>
      <c r="U9" s="90"/>
      <c r="V9" s="76" t="s">
        <v>1150</v>
      </c>
      <c r="X9" s="76" t="s">
        <v>1011</v>
      </c>
      <c r="Z9" s="76" t="s">
        <v>1015</v>
      </c>
      <c r="AA9" s="76" t="s">
        <v>1079</v>
      </c>
      <c r="AB9" s="76"/>
      <c r="AC9" s="91" t="s">
        <v>1131</v>
      </c>
      <c r="AD9" s="87" t="s">
        <v>1155</v>
      </c>
      <c r="AE9" s="87"/>
      <c r="AF9" s="69" t="s">
        <v>1043</v>
      </c>
      <c r="AG9" s="69" t="s">
        <v>1043</v>
      </c>
      <c r="AH9" s="69" t="s">
        <v>1042</v>
      </c>
      <c r="AI9" s="69" t="s">
        <v>1042</v>
      </c>
      <c r="AM9" s="69" t="s">
        <v>1085</v>
      </c>
      <c r="AN9" s="123" t="s">
        <v>1165</v>
      </c>
    </row>
    <row r="10" spans="1:40" s="69" customFormat="1" ht="16.5" customHeight="1">
      <c r="A10" s="599"/>
      <c r="B10" s="72" t="s">
        <v>943</v>
      </c>
      <c r="C10" s="72"/>
      <c r="D10" s="608"/>
      <c r="E10" s="608"/>
      <c r="F10" s="608"/>
      <c r="G10" s="608"/>
      <c r="H10" s="609"/>
      <c r="I10" s="570" t="s">
        <v>944</v>
      </c>
      <c r="J10" s="571"/>
      <c r="K10" s="572"/>
      <c r="L10" s="572"/>
      <c r="M10" s="573"/>
      <c r="N10" s="88" t="s">
        <v>939</v>
      </c>
      <c r="O10" s="5"/>
      <c r="P10" s="89" t="s">
        <v>940</v>
      </c>
      <c r="Q10" s="6"/>
      <c r="R10" s="495"/>
      <c r="S10" s="496"/>
      <c r="T10" s="497"/>
      <c r="U10" s="85"/>
      <c r="V10" s="76" t="s">
        <v>1151</v>
      </c>
      <c r="X10" s="76" t="s">
        <v>1012</v>
      </c>
      <c r="Z10" s="76" t="s">
        <v>1014</v>
      </c>
      <c r="AA10" s="76" t="s">
        <v>1080</v>
      </c>
      <c r="AB10" s="76"/>
      <c r="AC10" s="91" t="s">
        <v>1130</v>
      </c>
      <c r="AD10" s="78" t="s">
        <v>1072</v>
      </c>
      <c r="AE10" s="71"/>
      <c r="AF10" s="69" t="s">
        <v>1042</v>
      </c>
      <c r="AG10" s="69" t="s">
        <v>1042</v>
      </c>
      <c r="AH10" s="69" t="s">
        <v>1068</v>
      </c>
      <c r="AI10" s="69" t="s">
        <v>1068</v>
      </c>
      <c r="AM10" s="69" t="s">
        <v>1086</v>
      </c>
      <c r="AN10" s="118" t="s">
        <v>1110</v>
      </c>
    </row>
    <row r="11" spans="1:40" s="69" customFormat="1" ht="16.5" customHeight="1">
      <c r="A11" s="599"/>
      <c r="B11" s="72" t="s">
        <v>945</v>
      </c>
      <c r="C11" s="72"/>
      <c r="D11" s="583"/>
      <c r="E11" s="583"/>
      <c r="F11" s="583"/>
      <c r="G11" s="583"/>
      <c r="H11" s="584"/>
      <c r="I11" s="570" t="s">
        <v>946</v>
      </c>
      <c r="J11" s="571"/>
      <c r="K11" s="572"/>
      <c r="L11" s="572"/>
      <c r="M11" s="573"/>
      <c r="N11" s="88" t="s">
        <v>939</v>
      </c>
      <c r="O11" s="5"/>
      <c r="P11" s="89" t="s">
        <v>940</v>
      </c>
      <c r="Q11" s="6"/>
      <c r="R11" s="495"/>
      <c r="S11" s="496"/>
      <c r="T11" s="497"/>
      <c r="U11" s="85"/>
      <c r="Z11" s="76" t="s">
        <v>1013</v>
      </c>
      <c r="AA11" s="76"/>
      <c r="AB11" s="76"/>
      <c r="AC11" s="69" t="s">
        <v>1129</v>
      </c>
      <c r="AD11" s="87"/>
      <c r="AE11" s="81"/>
      <c r="AF11" s="69" t="s">
        <v>1068</v>
      </c>
      <c r="AG11" s="69" t="s">
        <v>1068</v>
      </c>
      <c r="AH11" s="69" t="s">
        <v>1073</v>
      </c>
      <c r="AI11" s="69" t="s">
        <v>1073</v>
      </c>
      <c r="AM11" s="69" t="s">
        <v>1087</v>
      </c>
      <c r="AN11" s="118" t="s">
        <v>1101</v>
      </c>
    </row>
    <row r="12" spans="1:40" s="69" customFormat="1" ht="16.5" customHeight="1">
      <c r="A12" s="599"/>
      <c r="B12" s="72" t="s">
        <v>947</v>
      </c>
      <c r="C12" s="72"/>
      <c r="D12" s="583"/>
      <c r="E12" s="583"/>
      <c r="F12" s="583"/>
      <c r="G12" s="583"/>
      <c r="H12" s="584"/>
      <c r="I12" s="570" t="s">
        <v>948</v>
      </c>
      <c r="J12" s="571"/>
      <c r="K12" s="572"/>
      <c r="L12" s="572"/>
      <c r="M12" s="573"/>
      <c r="N12" s="88" t="s">
        <v>939</v>
      </c>
      <c r="O12" s="5"/>
      <c r="P12" s="89" t="s">
        <v>940</v>
      </c>
      <c r="Q12" s="6"/>
      <c r="R12" s="495"/>
      <c r="S12" s="496"/>
      <c r="T12" s="497"/>
      <c r="U12" s="85"/>
      <c r="AC12" s="78" t="s">
        <v>1135</v>
      </c>
      <c r="AD12" s="80"/>
      <c r="AE12" s="81"/>
      <c r="AF12" s="69" t="s">
        <v>1073</v>
      </c>
      <c r="AG12" s="69" t="s">
        <v>1073</v>
      </c>
      <c r="AH12" s="69" t="s">
        <v>1070</v>
      </c>
      <c r="AI12" s="69" t="s">
        <v>1070</v>
      </c>
      <c r="AM12" s="69" t="s">
        <v>1088</v>
      </c>
      <c r="AN12" s="69" t="s">
        <v>1119</v>
      </c>
    </row>
    <row r="13" spans="1:40" s="69" customFormat="1" ht="16.5" customHeight="1">
      <c r="A13" s="599"/>
      <c r="B13" s="72" t="s">
        <v>949</v>
      </c>
      <c r="C13" s="72"/>
      <c r="D13" s="568"/>
      <c r="E13" s="568"/>
      <c r="F13" s="568"/>
      <c r="G13" s="568"/>
      <c r="H13" s="569"/>
      <c r="I13" s="570" t="s">
        <v>950</v>
      </c>
      <c r="J13" s="571"/>
      <c r="K13" s="572"/>
      <c r="L13" s="572"/>
      <c r="M13" s="573"/>
      <c r="N13" s="88" t="s">
        <v>939</v>
      </c>
      <c r="O13" s="5"/>
      <c r="P13" s="89" t="s">
        <v>940</v>
      </c>
      <c r="Q13" s="7"/>
      <c r="R13" s="495"/>
      <c r="S13" s="496"/>
      <c r="T13" s="497"/>
      <c r="U13" s="92"/>
      <c r="V13" s="85" t="s">
        <v>951</v>
      </c>
      <c r="W13" s="93">
        <v>15</v>
      </c>
      <c r="X13" s="92"/>
      <c r="Y13" s="92"/>
      <c r="Z13" s="92"/>
      <c r="AA13" s="94"/>
      <c r="AB13" s="94"/>
      <c r="AC13" s="87" t="s">
        <v>1134</v>
      </c>
      <c r="AD13" s="70"/>
      <c r="AE13" s="86"/>
      <c r="AF13" s="69" t="s">
        <v>1070</v>
      </c>
      <c r="AG13" s="69" t="s">
        <v>1070</v>
      </c>
      <c r="AH13" s="69" t="s">
        <v>1047</v>
      </c>
      <c r="AI13" s="69" t="s">
        <v>1047</v>
      </c>
      <c r="AM13" s="69" t="s">
        <v>1094</v>
      </c>
      <c r="AN13" s="139" t="s">
        <v>1109</v>
      </c>
    </row>
    <row r="14" spans="1:40" s="69" customFormat="1" ht="16.5" customHeight="1" thickBot="1">
      <c r="A14" s="600"/>
      <c r="B14" s="95" t="s">
        <v>952</v>
      </c>
      <c r="C14" s="96"/>
      <c r="D14" s="574"/>
      <c r="E14" s="574"/>
      <c r="F14" s="574"/>
      <c r="G14" s="574"/>
      <c r="H14" s="575"/>
      <c r="I14" s="576" t="s">
        <v>953</v>
      </c>
      <c r="J14" s="577"/>
      <c r="K14" s="578"/>
      <c r="L14" s="578"/>
      <c r="M14" s="579"/>
      <c r="N14" s="97" t="s">
        <v>939</v>
      </c>
      <c r="O14" s="8"/>
      <c r="P14" s="98" t="s">
        <v>940</v>
      </c>
      <c r="Q14" s="9"/>
      <c r="R14" s="498"/>
      <c r="S14" s="499"/>
      <c r="T14" s="500"/>
      <c r="U14" s="92"/>
      <c r="V14" s="99" t="s">
        <v>954</v>
      </c>
      <c r="W14" s="76" t="s">
        <v>955</v>
      </c>
      <c r="X14" s="76" t="s">
        <v>956</v>
      </c>
      <c r="Y14" s="76" t="s">
        <v>957</v>
      </c>
      <c r="AA14" s="76"/>
      <c r="AB14" s="76"/>
      <c r="AC14" s="87" t="s">
        <v>1133</v>
      </c>
      <c r="AD14" s="87"/>
      <c r="AE14" s="87"/>
      <c r="AH14" s="76"/>
      <c r="AI14" s="76"/>
      <c r="AM14" s="69" t="s">
        <v>1089</v>
      </c>
      <c r="AN14" s="139" t="s">
        <v>1100</v>
      </c>
    </row>
    <row r="15" spans="1:40" s="76" customFormat="1" ht="3.75" customHeight="1" thickBot="1">
      <c r="A15" s="100"/>
      <c r="B15" s="101"/>
      <c r="C15" s="101"/>
      <c r="D15" s="102"/>
      <c r="E15" s="102"/>
      <c r="F15" s="102"/>
      <c r="G15" s="102"/>
      <c r="H15" s="102"/>
      <c r="I15" s="103"/>
      <c r="J15" s="103"/>
      <c r="K15" s="104"/>
      <c r="L15" s="105"/>
      <c r="M15" s="105"/>
      <c r="N15" s="105"/>
      <c r="O15" s="106"/>
      <c r="P15" s="106"/>
      <c r="Q15" s="106"/>
      <c r="R15" s="106"/>
      <c r="S15" s="106"/>
      <c r="T15" s="107"/>
      <c r="U15" s="108"/>
      <c r="V15" s="99"/>
      <c r="Y15" s="76" t="s">
        <v>958</v>
      </c>
      <c r="AC15" s="80" t="s">
        <v>1143</v>
      </c>
      <c r="AD15" s="87"/>
      <c r="AE15" s="87"/>
      <c r="AH15" s="79"/>
      <c r="AI15" s="79"/>
      <c r="AM15" s="69" t="s">
        <v>1090</v>
      </c>
      <c r="AN15" s="139" t="s">
        <v>1159</v>
      </c>
    </row>
    <row r="16" spans="1:40" s="79" customFormat="1" ht="16.5" customHeight="1">
      <c r="A16" s="109" t="s">
        <v>959</v>
      </c>
      <c r="B16" s="110"/>
      <c r="C16" s="111" t="s">
        <v>1103</v>
      </c>
      <c r="D16" s="112"/>
      <c r="E16" s="112"/>
      <c r="F16" s="111" t="s">
        <v>1065</v>
      </c>
      <c r="G16" s="111" t="s">
        <v>960</v>
      </c>
      <c r="H16" s="111" t="s">
        <v>961</v>
      </c>
      <c r="I16" s="113" t="s">
        <v>962</v>
      </c>
      <c r="J16" s="113" t="s">
        <v>963</v>
      </c>
      <c r="K16" s="113" t="s">
        <v>963</v>
      </c>
      <c r="L16" s="113" t="s">
        <v>964</v>
      </c>
      <c r="M16" s="113" t="s">
        <v>964</v>
      </c>
      <c r="N16" s="113" t="s">
        <v>965</v>
      </c>
      <c r="O16" s="113" t="s">
        <v>966</v>
      </c>
      <c r="P16" s="113" t="s">
        <v>967</v>
      </c>
      <c r="Q16" s="113" t="s">
        <v>968</v>
      </c>
      <c r="R16" s="111" t="s">
        <v>969</v>
      </c>
      <c r="S16" s="111" t="s">
        <v>970</v>
      </c>
      <c r="T16" s="114" t="s">
        <v>956</v>
      </c>
      <c r="U16" s="115"/>
      <c r="V16" s="116" t="s">
        <v>971</v>
      </c>
      <c r="W16" s="117" t="s">
        <v>972</v>
      </c>
      <c r="X16" s="117" t="s">
        <v>973</v>
      </c>
      <c r="Y16" s="79" t="s">
        <v>974</v>
      </c>
      <c r="Z16" s="117"/>
      <c r="AA16" s="91"/>
      <c r="AB16" s="91"/>
      <c r="AC16" s="87" t="s">
        <v>1136</v>
      </c>
      <c r="AD16" s="91"/>
      <c r="AE16" s="91"/>
      <c r="AM16" s="79" t="s">
        <v>1091</v>
      </c>
      <c r="AN16" s="123" t="s">
        <v>1175</v>
      </c>
    </row>
    <row r="17" spans="1:40" s="79" customFormat="1" ht="16.5" customHeight="1" thickBot="1">
      <c r="A17" s="119" t="s">
        <v>975</v>
      </c>
      <c r="B17" s="120" t="s">
        <v>976</v>
      </c>
      <c r="C17" s="120" t="s">
        <v>976</v>
      </c>
      <c r="D17" s="120" t="s">
        <v>977</v>
      </c>
      <c r="E17" s="120" t="s">
        <v>978</v>
      </c>
      <c r="F17" s="120" t="s">
        <v>1066</v>
      </c>
      <c r="G17" s="120" t="s">
        <v>979</v>
      </c>
      <c r="H17" s="120" t="s">
        <v>980</v>
      </c>
      <c r="I17" s="120" t="s">
        <v>953</v>
      </c>
      <c r="J17" s="120" t="s">
        <v>981</v>
      </c>
      <c r="K17" s="120" t="s">
        <v>982</v>
      </c>
      <c r="L17" s="120" t="s">
        <v>983</v>
      </c>
      <c r="M17" s="120" t="s">
        <v>984</v>
      </c>
      <c r="N17" s="120" t="s">
        <v>985</v>
      </c>
      <c r="O17" s="120" t="s">
        <v>986</v>
      </c>
      <c r="P17" s="120" t="s">
        <v>987</v>
      </c>
      <c r="Q17" s="120" t="s">
        <v>1031</v>
      </c>
      <c r="R17" s="121" t="s">
        <v>956</v>
      </c>
      <c r="S17" s="121" t="s">
        <v>988</v>
      </c>
      <c r="T17" s="122" t="s">
        <v>988</v>
      </c>
      <c r="U17" s="115"/>
      <c r="V17" s="116" t="s">
        <v>989</v>
      </c>
      <c r="W17" s="117" t="s">
        <v>954</v>
      </c>
      <c r="X17" s="117" t="s">
        <v>990</v>
      </c>
      <c r="Y17" s="79" t="s">
        <v>989</v>
      </c>
      <c r="AB17" s="91"/>
      <c r="AC17" s="87" t="s">
        <v>1137</v>
      </c>
      <c r="AD17" s="91"/>
      <c r="AE17" s="91"/>
      <c r="AH17" s="123"/>
      <c r="AI17" s="123"/>
      <c r="AM17" s="123" t="s">
        <v>1093</v>
      </c>
      <c r="AN17" s="139" t="s">
        <v>1108</v>
      </c>
    </row>
    <row r="18" spans="1:40" s="123" customFormat="1" ht="16.5" customHeight="1" thickBot="1">
      <c r="A18" s="124">
        <v>1</v>
      </c>
      <c r="B18" s="10"/>
      <c r="C18" s="10"/>
      <c r="D18" s="10"/>
      <c r="E18" s="11"/>
      <c r="F18" s="12"/>
      <c r="G18" s="12"/>
      <c r="H18" s="12"/>
      <c r="I18" s="12"/>
      <c r="J18" s="13"/>
      <c r="K18" s="1"/>
      <c r="L18" s="10"/>
      <c r="M18" s="10"/>
      <c r="N18" s="10"/>
      <c r="O18" s="14"/>
      <c r="P18" s="1"/>
      <c r="Q18" s="125">
        <f>IF(D18=0,"",+((100-K18)*J18*109.814)/(L18*M18*N18))</f>
      </c>
      <c r="R18" s="126">
        <f aca="true" t="shared" si="0" ref="R18:R57">IF(D18=0,"",X18)</f>
      </c>
      <c r="S18" s="127">
        <f aca="true" t="shared" si="1" ref="S18:S36">IF(D18=0,"",RANK(Q18,$Q$18:$Q$57,0))</f>
      </c>
      <c r="T18" s="128">
        <f aca="true" t="shared" si="2" ref="T18:T36">IF(D18=0,"",RANK(R18,$R$18:$R$57,0))</f>
      </c>
      <c r="U18" s="129"/>
      <c r="V18" s="77" t="b">
        <f>(+K18&gt;$W$13+0.01)</f>
        <v>0</v>
      </c>
      <c r="W18" s="130">
        <f>+K18-$W$13</f>
        <v>-15</v>
      </c>
      <c r="X18" s="131" t="e">
        <f>IF(V18,+((Q18*$N$4)-((W18*$N$5)*Q18)),+Q18*$N$4)</f>
        <v>#VALUE!</v>
      </c>
      <c r="Y18" s="132" t="b">
        <f>+V18</f>
        <v>0</v>
      </c>
      <c r="AB18" s="184"/>
      <c r="AC18" s="87" t="s">
        <v>1138</v>
      </c>
      <c r="AD18" s="84"/>
      <c r="AE18" s="84"/>
      <c r="AM18" s="123" t="s">
        <v>1095</v>
      </c>
      <c r="AN18" s="123" t="s">
        <v>1160</v>
      </c>
    </row>
    <row r="19" spans="1:40" s="123" customFormat="1" ht="16.5" customHeight="1" thickBot="1">
      <c r="A19" s="133">
        <v>2</v>
      </c>
      <c r="B19" s="15"/>
      <c r="C19" s="10" t="b">
        <f>#VALUE!</f>
        <v>0</v>
      </c>
      <c r="D19" s="15"/>
      <c r="E19" s="16"/>
      <c r="F19" s="17"/>
      <c r="G19" s="17"/>
      <c r="H19" s="18"/>
      <c r="I19" s="18" t="s">
        <v>926</v>
      </c>
      <c r="J19" s="19"/>
      <c r="K19" s="20"/>
      <c r="L19" s="15">
        <f>+IF(D19=0,"",+$L$18)</f>
      </c>
      <c r="M19" s="15">
        <f>+IF(D19=0,"",+$M$18)</f>
      </c>
      <c r="N19" s="15">
        <f>+IF(D19=0,"",+$N$18)</f>
      </c>
      <c r="O19" s="15"/>
      <c r="P19" s="20"/>
      <c r="Q19" s="134">
        <f>IF(D19=0,"",+((100-K19)*J19*109.814)/(L19*M19*N19))</f>
      </c>
      <c r="R19" s="135">
        <f t="shared" si="0"/>
      </c>
      <c r="S19" s="136">
        <f t="shared" si="1"/>
      </c>
      <c r="T19" s="137">
        <f t="shared" si="2"/>
      </c>
      <c r="U19" s="129"/>
      <c r="V19" s="77" t="b">
        <f aca="true" t="shared" si="3" ref="V19:V57">(+K19&gt;$W$13+0.01)</f>
        <v>0</v>
      </c>
      <c r="W19" s="130">
        <f aca="true" t="shared" si="4" ref="W19:W57">+K19-$W$13</f>
        <v>-15</v>
      </c>
      <c r="X19" s="131" t="e">
        <f>IF(V19,+((Q19*$N$4)-((W19*$N$5)*Q19)),+Q19*$N$4)</f>
        <v>#VALUE!</v>
      </c>
      <c r="Y19" s="132" t="b">
        <f aca="true" t="shared" si="5" ref="Y19:Y57">+V19</f>
        <v>0</v>
      </c>
      <c r="Z19" s="132"/>
      <c r="AA19" s="138"/>
      <c r="AB19" s="184"/>
      <c r="AC19" s="78" t="s">
        <v>1139</v>
      </c>
      <c r="AD19" s="84"/>
      <c r="AE19" s="84"/>
      <c r="AM19" s="123" t="s">
        <v>1096</v>
      </c>
      <c r="AN19" s="123" t="s">
        <v>1118</v>
      </c>
    </row>
    <row r="20" spans="1:40" s="123" customFormat="1" ht="16.5" customHeight="1" thickBot="1">
      <c r="A20" s="140">
        <v>3</v>
      </c>
      <c r="B20" s="21"/>
      <c r="C20" s="10" t="b">
        <f>#VALUE!</f>
        <v>0</v>
      </c>
      <c r="D20" s="22"/>
      <c r="E20" s="23" t="s">
        <v>926</v>
      </c>
      <c r="F20" s="24"/>
      <c r="G20" s="24"/>
      <c r="H20" s="25"/>
      <c r="I20" s="25"/>
      <c r="J20" s="26"/>
      <c r="K20" s="27"/>
      <c r="L20" s="21">
        <f aca="true" t="shared" si="6" ref="L20:L57">+IF(D20=0,"",+$L$18)</f>
      </c>
      <c r="M20" s="21">
        <f aca="true" t="shared" si="7" ref="M20:M57">+IF(D20=0,"",+$M$18)</f>
      </c>
      <c r="N20" s="21">
        <f aca="true" t="shared" si="8" ref="N20:N57">+IF(D20=0,"",+$N$18)</f>
      </c>
      <c r="O20" s="28"/>
      <c r="P20" s="27"/>
      <c r="Q20" s="141">
        <f aca="true" t="shared" si="9" ref="Q20:Q57">IF(D20=0,"",+((100-K20)*J20*109.814)/(L20*M20*N20))</f>
      </c>
      <c r="R20" s="142">
        <f t="shared" si="0"/>
      </c>
      <c r="S20" s="143">
        <f t="shared" si="1"/>
      </c>
      <c r="T20" s="144">
        <f t="shared" si="2"/>
      </c>
      <c r="U20" s="129"/>
      <c r="V20" s="77" t="b">
        <f t="shared" si="3"/>
        <v>0</v>
      </c>
      <c r="W20" s="130">
        <f t="shared" si="4"/>
        <v>-15</v>
      </c>
      <c r="X20" s="131" t="e">
        <f aca="true" t="shared" si="10" ref="X20:X57">IF(V20,+((Q20*$N$4)-((W20*$N$5)*Q20)),+Q20*$N$4)</f>
        <v>#VALUE!</v>
      </c>
      <c r="Y20" s="132" t="b">
        <f t="shared" si="5"/>
        <v>0</v>
      </c>
      <c r="Z20" s="132"/>
      <c r="AA20" s="83"/>
      <c r="AB20" s="184"/>
      <c r="AC20" s="87" t="s">
        <v>1140</v>
      </c>
      <c r="AD20" s="84"/>
      <c r="AE20" s="84"/>
      <c r="AM20" s="123" t="s">
        <v>1105</v>
      </c>
      <c r="AN20" s="123" t="s">
        <v>1117</v>
      </c>
    </row>
    <row r="21" spans="1:40" s="123" customFormat="1" ht="16.5" customHeight="1" thickBot="1">
      <c r="A21" s="185">
        <v>4</v>
      </c>
      <c r="B21" s="29"/>
      <c r="C21" s="10" t="b">
        <f>#VALUE!</f>
        <v>0</v>
      </c>
      <c r="D21" s="30"/>
      <c r="E21" s="16"/>
      <c r="F21" s="31"/>
      <c r="G21" s="17"/>
      <c r="H21" s="18"/>
      <c r="I21" s="18"/>
      <c r="J21" s="19"/>
      <c r="K21" s="20"/>
      <c r="L21" s="32">
        <f t="shared" si="6"/>
      </c>
      <c r="M21" s="32">
        <f t="shared" si="7"/>
      </c>
      <c r="N21" s="15">
        <f t="shared" si="8"/>
      </c>
      <c r="O21" s="33"/>
      <c r="P21" s="20"/>
      <c r="Q21" s="134">
        <f t="shared" si="9"/>
      </c>
      <c r="R21" s="135">
        <f t="shared" si="0"/>
      </c>
      <c r="S21" s="136">
        <f t="shared" si="1"/>
      </c>
      <c r="T21" s="137">
        <f t="shared" si="2"/>
      </c>
      <c r="U21" s="129"/>
      <c r="V21" s="77" t="b">
        <f t="shared" si="3"/>
        <v>0</v>
      </c>
      <c r="W21" s="130">
        <f t="shared" si="4"/>
        <v>-15</v>
      </c>
      <c r="X21" s="131" t="e">
        <f t="shared" si="10"/>
        <v>#VALUE!</v>
      </c>
      <c r="Y21" s="132" t="b">
        <f t="shared" si="5"/>
        <v>0</v>
      </c>
      <c r="Z21" s="132"/>
      <c r="AA21" s="145"/>
      <c r="AB21" s="184"/>
      <c r="AD21" s="84"/>
      <c r="AE21" s="84"/>
      <c r="AM21" s="147"/>
      <c r="AN21" s="139" t="s">
        <v>1164</v>
      </c>
    </row>
    <row r="22" spans="1:40" s="123" customFormat="1" ht="16.5" customHeight="1" thickBot="1">
      <c r="A22" s="140">
        <v>5</v>
      </c>
      <c r="B22" s="21"/>
      <c r="C22" s="10" t="b">
        <f>#VALUE!</f>
        <v>0</v>
      </c>
      <c r="D22" s="21"/>
      <c r="E22" s="23"/>
      <c r="F22" s="24"/>
      <c r="G22" s="24"/>
      <c r="H22" s="25"/>
      <c r="I22" s="25"/>
      <c r="J22" s="26"/>
      <c r="K22" s="27"/>
      <c r="L22" s="21">
        <f t="shared" si="6"/>
      </c>
      <c r="M22" s="21">
        <f t="shared" si="7"/>
      </c>
      <c r="N22" s="21">
        <f t="shared" si="8"/>
      </c>
      <c r="O22" s="28"/>
      <c r="P22" s="27"/>
      <c r="Q22" s="141">
        <f t="shared" si="9"/>
      </c>
      <c r="R22" s="142">
        <f t="shared" si="0"/>
      </c>
      <c r="S22" s="143">
        <f t="shared" si="1"/>
      </c>
      <c r="T22" s="144">
        <f t="shared" si="2"/>
      </c>
      <c r="U22" s="129"/>
      <c r="V22" s="77" t="b">
        <f t="shared" si="3"/>
        <v>0</v>
      </c>
      <c r="W22" s="130">
        <f t="shared" si="4"/>
        <v>-15</v>
      </c>
      <c r="X22" s="131" t="e">
        <f t="shared" si="10"/>
        <v>#VALUE!</v>
      </c>
      <c r="Y22" s="132" t="b">
        <f t="shared" si="5"/>
        <v>0</v>
      </c>
      <c r="Z22" s="132"/>
      <c r="AA22" s="145"/>
      <c r="AB22" s="184"/>
      <c r="AD22" s="84"/>
      <c r="AE22" s="84"/>
      <c r="AM22" s="69"/>
      <c r="AN22" s="139" t="s">
        <v>1161</v>
      </c>
    </row>
    <row r="23" spans="1:40" s="123" customFormat="1" ht="16.5" customHeight="1" thickBot="1">
      <c r="A23" s="133">
        <v>6</v>
      </c>
      <c r="B23" s="29"/>
      <c r="C23" s="10" t="b">
        <f>#VALUE!</f>
        <v>0</v>
      </c>
      <c r="D23" s="15"/>
      <c r="E23" s="16"/>
      <c r="F23" s="17"/>
      <c r="G23" s="17"/>
      <c r="H23" s="18"/>
      <c r="I23" s="18"/>
      <c r="J23" s="19"/>
      <c r="K23" s="20"/>
      <c r="L23" s="32">
        <f t="shared" si="6"/>
      </c>
      <c r="M23" s="32">
        <f t="shared" si="7"/>
      </c>
      <c r="N23" s="15">
        <f t="shared" si="8"/>
      </c>
      <c r="O23" s="15"/>
      <c r="P23" s="20"/>
      <c r="Q23" s="134">
        <f t="shared" si="9"/>
      </c>
      <c r="R23" s="135">
        <f t="shared" si="0"/>
      </c>
      <c r="S23" s="136">
        <f t="shared" si="1"/>
      </c>
      <c r="T23" s="137">
        <f t="shared" si="2"/>
      </c>
      <c r="U23" s="129"/>
      <c r="V23" s="77" t="b">
        <f t="shared" si="3"/>
        <v>0</v>
      </c>
      <c r="W23" s="130">
        <f t="shared" si="4"/>
        <v>-15</v>
      </c>
      <c r="X23" s="131" t="e">
        <f t="shared" si="10"/>
        <v>#VALUE!</v>
      </c>
      <c r="Y23" s="132" t="b">
        <f t="shared" si="5"/>
        <v>0</v>
      </c>
      <c r="Z23" s="132"/>
      <c r="AA23" s="145"/>
      <c r="AB23" s="184"/>
      <c r="AD23" s="84"/>
      <c r="AE23" s="84"/>
      <c r="AM23" s="69"/>
      <c r="AN23" s="139" t="s">
        <v>1099</v>
      </c>
    </row>
    <row r="24" spans="1:40" s="123" customFormat="1" ht="16.5" customHeight="1" thickBot="1">
      <c r="A24" s="186">
        <v>7</v>
      </c>
      <c r="B24" s="21"/>
      <c r="C24" s="10" t="b">
        <f>#VALUE!</f>
        <v>0</v>
      </c>
      <c r="D24" s="21"/>
      <c r="E24" s="23"/>
      <c r="F24" s="24"/>
      <c r="G24" s="24"/>
      <c r="H24" s="25"/>
      <c r="I24" s="25"/>
      <c r="J24" s="26"/>
      <c r="K24" s="27"/>
      <c r="L24" s="21">
        <f t="shared" si="6"/>
      </c>
      <c r="M24" s="21">
        <f t="shared" si="7"/>
      </c>
      <c r="N24" s="21">
        <f t="shared" si="8"/>
      </c>
      <c r="O24" s="28"/>
      <c r="P24" s="27"/>
      <c r="Q24" s="141">
        <f t="shared" si="9"/>
      </c>
      <c r="R24" s="142">
        <f t="shared" si="0"/>
      </c>
      <c r="S24" s="143">
        <f t="shared" si="1"/>
      </c>
      <c r="T24" s="144">
        <f t="shared" si="2"/>
      </c>
      <c r="U24" s="129"/>
      <c r="V24" s="77" t="b">
        <f t="shared" si="3"/>
        <v>0</v>
      </c>
      <c r="W24" s="130">
        <f t="shared" si="4"/>
        <v>-15</v>
      </c>
      <c r="X24" s="131" t="e">
        <f t="shared" si="10"/>
        <v>#VALUE!</v>
      </c>
      <c r="Y24" s="132" t="b">
        <f t="shared" si="5"/>
        <v>0</v>
      </c>
      <c r="Z24" s="132"/>
      <c r="AA24" s="145"/>
      <c r="AB24" s="184"/>
      <c r="AD24" s="84"/>
      <c r="AE24" s="84"/>
      <c r="AM24" s="169"/>
      <c r="AN24" s="139" t="s">
        <v>1113</v>
      </c>
    </row>
    <row r="25" spans="1:40" s="123" customFormat="1" ht="16.5" customHeight="1" thickBot="1">
      <c r="A25" s="133">
        <v>8</v>
      </c>
      <c r="B25" s="29"/>
      <c r="C25" s="10" t="b">
        <f>#VALUE!</f>
        <v>0</v>
      </c>
      <c r="D25" s="15"/>
      <c r="E25" s="16"/>
      <c r="F25" s="17"/>
      <c r="G25" s="17"/>
      <c r="H25" s="18"/>
      <c r="I25" s="18"/>
      <c r="J25" s="19"/>
      <c r="K25" s="20"/>
      <c r="L25" s="29">
        <f t="shared" si="6"/>
      </c>
      <c r="M25" s="32">
        <f t="shared" si="7"/>
      </c>
      <c r="N25" s="15">
        <f t="shared" si="8"/>
      </c>
      <c r="O25" s="33"/>
      <c r="P25" s="20"/>
      <c r="Q25" s="134">
        <f t="shared" si="9"/>
      </c>
      <c r="R25" s="135">
        <f t="shared" si="0"/>
      </c>
      <c r="S25" s="136">
        <f t="shared" si="1"/>
      </c>
      <c r="T25" s="137">
        <f t="shared" si="2"/>
      </c>
      <c r="U25" s="129"/>
      <c r="V25" s="77" t="b">
        <f t="shared" si="3"/>
        <v>0</v>
      </c>
      <c r="W25" s="130">
        <f t="shared" si="4"/>
        <v>-15</v>
      </c>
      <c r="X25" s="131" t="e">
        <f t="shared" si="10"/>
        <v>#VALUE!</v>
      </c>
      <c r="Y25" s="132" t="b">
        <f t="shared" si="5"/>
        <v>0</v>
      </c>
      <c r="Z25" s="132"/>
      <c r="AA25" s="145"/>
      <c r="AB25" s="184"/>
      <c r="AD25" s="84"/>
      <c r="AE25" s="84"/>
      <c r="AM25" s="169"/>
      <c r="AN25" s="139" t="s">
        <v>1163</v>
      </c>
    </row>
    <row r="26" spans="1:40" s="123" customFormat="1" ht="16.5" customHeight="1" thickBot="1">
      <c r="A26" s="140">
        <v>9</v>
      </c>
      <c r="B26" s="21"/>
      <c r="C26" s="10" t="b">
        <f>#VALUE!</f>
        <v>0</v>
      </c>
      <c r="D26" s="21"/>
      <c r="E26" s="23"/>
      <c r="F26" s="24"/>
      <c r="G26" s="24"/>
      <c r="H26" s="25"/>
      <c r="I26" s="25"/>
      <c r="J26" s="26"/>
      <c r="K26" s="27"/>
      <c r="L26" s="21">
        <f t="shared" si="6"/>
      </c>
      <c r="M26" s="21">
        <f t="shared" si="7"/>
      </c>
      <c r="N26" s="21">
        <f t="shared" si="8"/>
      </c>
      <c r="O26" s="28"/>
      <c r="P26" s="27"/>
      <c r="Q26" s="141">
        <f t="shared" si="9"/>
      </c>
      <c r="R26" s="142">
        <f t="shared" si="0"/>
      </c>
      <c r="S26" s="143">
        <f t="shared" si="1"/>
      </c>
      <c r="T26" s="144">
        <f t="shared" si="2"/>
      </c>
      <c r="U26" s="129"/>
      <c r="V26" s="77" t="b">
        <f t="shared" si="3"/>
        <v>0</v>
      </c>
      <c r="W26" s="130">
        <f t="shared" si="4"/>
        <v>-15</v>
      </c>
      <c r="X26" s="131" t="e">
        <f t="shared" si="10"/>
        <v>#VALUE!</v>
      </c>
      <c r="Y26" s="132" t="b">
        <f t="shared" si="5"/>
        <v>0</v>
      </c>
      <c r="Z26" s="132"/>
      <c r="AA26" s="145"/>
      <c r="AB26" s="184"/>
      <c r="AD26" s="84"/>
      <c r="AE26" s="84"/>
      <c r="AM26" s="169"/>
      <c r="AN26" s="139" t="s">
        <v>1098</v>
      </c>
    </row>
    <row r="27" spans="1:40" s="123" customFormat="1" ht="16.5" customHeight="1" thickBot="1">
      <c r="A27" s="185">
        <v>10</v>
      </c>
      <c r="B27" s="29"/>
      <c r="C27" s="10" t="b">
        <f>#VALUE!</f>
        <v>0</v>
      </c>
      <c r="D27" s="30"/>
      <c r="E27" s="16"/>
      <c r="F27" s="17"/>
      <c r="G27" s="17"/>
      <c r="H27" s="18"/>
      <c r="I27" s="18"/>
      <c r="J27" s="19"/>
      <c r="K27" s="20"/>
      <c r="L27" s="29">
        <f t="shared" si="6"/>
      </c>
      <c r="M27" s="32">
        <f t="shared" si="7"/>
      </c>
      <c r="N27" s="15">
        <f t="shared" si="8"/>
      </c>
      <c r="O27" s="33"/>
      <c r="P27" s="20"/>
      <c r="Q27" s="134">
        <f t="shared" si="9"/>
      </c>
      <c r="R27" s="135">
        <f t="shared" si="0"/>
      </c>
      <c r="S27" s="136">
        <f t="shared" si="1"/>
      </c>
      <c r="T27" s="137">
        <f t="shared" si="2"/>
      </c>
      <c r="U27" s="129"/>
      <c r="V27" s="77" t="b">
        <f t="shared" si="3"/>
        <v>0</v>
      </c>
      <c r="W27" s="130">
        <f t="shared" si="4"/>
        <v>-15</v>
      </c>
      <c r="X27" s="131" t="e">
        <f t="shared" si="10"/>
        <v>#VALUE!</v>
      </c>
      <c r="Y27" s="132" t="b">
        <f t="shared" si="5"/>
        <v>0</v>
      </c>
      <c r="Z27" s="132"/>
      <c r="AA27" s="145"/>
      <c r="AB27" s="184"/>
      <c r="AC27" s="69"/>
      <c r="AD27" s="84"/>
      <c r="AE27" s="84"/>
      <c r="AM27" s="169"/>
      <c r="AN27" s="139" t="s">
        <v>1107</v>
      </c>
    </row>
    <row r="28" spans="1:40" s="123" customFormat="1" ht="16.5" customHeight="1" thickBot="1">
      <c r="A28" s="140">
        <v>11</v>
      </c>
      <c r="B28" s="21"/>
      <c r="C28" s="10" t="b">
        <f>#VALUE!</f>
        <v>0</v>
      </c>
      <c r="D28" s="21"/>
      <c r="E28" s="23"/>
      <c r="F28" s="24"/>
      <c r="G28" s="24"/>
      <c r="H28" s="25"/>
      <c r="I28" s="25"/>
      <c r="J28" s="26"/>
      <c r="K28" s="27"/>
      <c r="L28" s="21">
        <f t="shared" si="6"/>
      </c>
      <c r="M28" s="21">
        <f t="shared" si="7"/>
      </c>
      <c r="N28" s="21">
        <f t="shared" si="8"/>
      </c>
      <c r="O28" s="28"/>
      <c r="P28" s="27"/>
      <c r="Q28" s="141">
        <f t="shared" si="9"/>
      </c>
      <c r="R28" s="142">
        <f t="shared" si="0"/>
      </c>
      <c r="S28" s="143">
        <f t="shared" si="1"/>
      </c>
      <c r="T28" s="144">
        <f t="shared" si="2"/>
      </c>
      <c r="U28" s="129"/>
      <c r="V28" s="77" t="b">
        <f t="shared" si="3"/>
        <v>0</v>
      </c>
      <c r="W28" s="130">
        <f t="shared" si="4"/>
        <v>-15</v>
      </c>
      <c r="X28" s="131" t="e">
        <f t="shared" si="10"/>
        <v>#VALUE!</v>
      </c>
      <c r="Y28" s="132" t="b">
        <f t="shared" si="5"/>
        <v>0</v>
      </c>
      <c r="Z28" s="132"/>
      <c r="AA28" s="187"/>
      <c r="AB28" s="184"/>
      <c r="AD28" s="84"/>
      <c r="AE28" s="84"/>
      <c r="AN28" s="123" t="s">
        <v>1106</v>
      </c>
    </row>
    <row r="29" spans="1:40" s="123" customFormat="1" ht="16.5" customHeight="1" thickBot="1">
      <c r="A29" s="133">
        <v>12</v>
      </c>
      <c r="B29" s="29"/>
      <c r="C29" s="10" t="b">
        <f>#VALUE!</f>
        <v>0</v>
      </c>
      <c r="D29" s="30"/>
      <c r="E29" s="16"/>
      <c r="F29" s="17"/>
      <c r="G29" s="17"/>
      <c r="H29" s="18"/>
      <c r="I29" s="18"/>
      <c r="J29" s="19"/>
      <c r="K29" s="20"/>
      <c r="L29" s="29">
        <f t="shared" si="6"/>
      </c>
      <c r="M29" s="32">
        <f t="shared" si="7"/>
      </c>
      <c r="N29" s="15">
        <f t="shared" si="8"/>
      </c>
      <c r="O29" s="33"/>
      <c r="P29" s="20"/>
      <c r="Q29" s="134">
        <f t="shared" si="9"/>
      </c>
      <c r="R29" s="135">
        <f t="shared" si="0"/>
      </c>
      <c r="S29" s="136">
        <f t="shared" si="1"/>
      </c>
      <c r="T29" s="137">
        <f t="shared" si="2"/>
      </c>
      <c r="U29" s="129"/>
      <c r="V29" s="77" t="b">
        <f t="shared" si="3"/>
        <v>0</v>
      </c>
      <c r="W29" s="130">
        <f t="shared" si="4"/>
        <v>-15</v>
      </c>
      <c r="X29" s="131" t="e">
        <f t="shared" si="10"/>
        <v>#VALUE!</v>
      </c>
      <c r="Y29" s="132" t="b">
        <f t="shared" si="5"/>
        <v>0</v>
      </c>
      <c r="Z29" s="132"/>
      <c r="AA29" s="145"/>
      <c r="AB29" s="184"/>
      <c r="AC29" s="174"/>
      <c r="AD29" s="84"/>
      <c r="AE29" s="84"/>
      <c r="AN29" s="123" t="s">
        <v>1167</v>
      </c>
    </row>
    <row r="30" spans="1:40" s="123" customFormat="1" ht="16.5" customHeight="1" thickBot="1">
      <c r="A30" s="186">
        <v>13</v>
      </c>
      <c r="B30" s="21"/>
      <c r="C30" s="10" t="b">
        <f>#VALUE!</f>
        <v>0</v>
      </c>
      <c r="D30" s="22"/>
      <c r="E30" s="23"/>
      <c r="F30" s="24"/>
      <c r="G30" s="24"/>
      <c r="H30" s="25"/>
      <c r="I30" s="25"/>
      <c r="J30" s="26"/>
      <c r="K30" s="27"/>
      <c r="L30" s="21">
        <f t="shared" si="6"/>
      </c>
      <c r="M30" s="21">
        <f t="shared" si="7"/>
      </c>
      <c r="N30" s="21">
        <f t="shared" si="8"/>
      </c>
      <c r="O30" s="28"/>
      <c r="P30" s="27"/>
      <c r="Q30" s="141">
        <f t="shared" si="9"/>
      </c>
      <c r="R30" s="142">
        <f t="shared" si="0"/>
      </c>
      <c r="S30" s="143">
        <f t="shared" si="1"/>
      </c>
      <c r="T30" s="144">
        <f t="shared" si="2"/>
      </c>
      <c r="U30" s="129"/>
      <c r="V30" s="77" t="b">
        <f t="shared" si="3"/>
        <v>0</v>
      </c>
      <c r="W30" s="130">
        <f t="shared" si="4"/>
        <v>-15</v>
      </c>
      <c r="X30" s="131" t="e">
        <f t="shared" si="10"/>
        <v>#VALUE!</v>
      </c>
      <c r="Y30" s="132" t="b">
        <f t="shared" si="5"/>
        <v>0</v>
      </c>
      <c r="Z30" s="132"/>
      <c r="AA30" s="145"/>
      <c r="AB30" s="184"/>
      <c r="AC30" s="174"/>
      <c r="AD30" s="84"/>
      <c r="AE30" s="84"/>
      <c r="AN30" s="123" t="s">
        <v>1174</v>
      </c>
    </row>
    <row r="31" spans="1:40" s="123" customFormat="1" ht="16.5" customHeight="1" thickBot="1">
      <c r="A31" s="185">
        <v>14</v>
      </c>
      <c r="B31" s="34"/>
      <c r="C31" s="10" t="b">
        <f>#VALUE!</f>
        <v>0</v>
      </c>
      <c r="D31" s="15"/>
      <c r="E31" s="16"/>
      <c r="F31" s="17"/>
      <c r="G31" s="17"/>
      <c r="H31" s="18"/>
      <c r="I31" s="18"/>
      <c r="J31" s="19"/>
      <c r="K31" s="20"/>
      <c r="L31" s="29">
        <f t="shared" si="6"/>
      </c>
      <c r="M31" s="32">
        <f t="shared" si="7"/>
      </c>
      <c r="N31" s="15">
        <f t="shared" si="8"/>
      </c>
      <c r="O31" s="33"/>
      <c r="P31" s="20"/>
      <c r="Q31" s="134">
        <f t="shared" si="9"/>
      </c>
      <c r="R31" s="135">
        <f t="shared" si="0"/>
      </c>
      <c r="S31" s="136">
        <f t="shared" si="1"/>
      </c>
      <c r="T31" s="137">
        <f t="shared" si="2"/>
      </c>
      <c r="U31" s="129"/>
      <c r="V31" s="77" t="b">
        <f t="shared" si="3"/>
        <v>0</v>
      </c>
      <c r="W31" s="130">
        <f t="shared" si="4"/>
        <v>-15</v>
      </c>
      <c r="X31" s="131" t="e">
        <f t="shared" si="10"/>
        <v>#VALUE!</v>
      </c>
      <c r="Y31" s="132" t="b">
        <f t="shared" si="5"/>
        <v>0</v>
      </c>
      <c r="Z31" s="132"/>
      <c r="AA31" s="145"/>
      <c r="AB31" s="184"/>
      <c r="AC31" s="174"/>
      <c r="AD31" s="84"/>
      <c r="AE31" s="84"/>
      <c r="AN31" s="139" t="s">
        <v>1162</v>
      </c>
    </row>
    <row r="32" spans="1:31" s="123" customFormat="1" ht="16.5" customHeight="1" thickBot="1">
      <c r="A32" s="188">
        <v>15</v>
      </c>
      <c r="B32" s="35"/>
      <c r="C32" s="10" t="b">
        <f>#VALUE!</f>
        <v>0</v>
      </c>
      <c r="D32" s="21"/>
      <c r="E32" s="23"/>
      <c r="F32" s="24"/>
      <c r="G32" s="24"/>
      <c r="H32" s="25"/>
      <c r="I32" s="25"/>
      <c r="J32" s="26"/>
      <c r="K32" s="27"/>
      <c r="L32" s="22">
        <f t="shared" si="6"/>
      </c>
      <c r="M32" s="21">
        <f t="shared" si="7"/>
      </c>
      <c r="N32" s="21">
        <f t="shared" si="8"/>
      </c>
      <c r="O32" s="28"/>
      <c r="P32" s="36"/>
      <c r="Q32" s="141">
        <f t="shared" si="9"/>
      </c>
      <c r="R32" s="142">
        <f t="shared" si="0"/>
      </c>
      <c r="S32" s="143">
        <f t="shared" si="1"/>
      </c>
      <c r="T32" s="144">
        <f t="shared" si="2"/>
      </c>
      <c r="U32" s="129"/>
      <c r="V32" s="77" t="b">
        <f t="shared" si="3"/>
        <v>0</v>
      </c>
      <c r="W32" s="130">
        <f t="shared" si="4"/>
        <v>-15</v>
      </c>
      <c r="X32" s="131" t="e">
        <f t="shared" si="10"/>
        <v>#VALUE!</v>
      </c>
      <c r="Y32" s="132" t="b">
        <f t="shared" si="5"/>
        <v>0</v>
      </c>
      <c r="Z32" s="132"/>
      <c r="AA32" s="145"/>
      <c r="AB32" s="184"/>
      <c r="AC32" s="174"/>
      <c r="AD32" s="84"/>
      <c r="AE32" s="84"/>
    </row>
    <row r="33" spans="1:31" s="123" customFormat="1" ht="16.5" customHeight="1" thickBot="1">
      <c r="A33" s="133">
        <v>16</v>
      </c>
      <c r="B33" s="29"/>
      <c r="C33" s="10" t="b">
        <f>#VALUE!</f>
        <v>0</v>
      </c>
      <c r="D33" s="15"/>
      <c r="E33" s="16"/>
      <c r="F33" s="17"/>
      <c r="G33" s="17"/>
      <c r="H33" s="18"/>
      <c r="I33" s="18"/>
      <c r="J33" s="19"/>
      <c r="K33" s="20"/>
      <c r="L33" s="29">
        <f t="shared" si="6"/>
      </c>
      <c r="M33" s="32">
        <f t="shared" si="7"/>
      </c>
      <c r="N33" s="15">
        <f t="shared" si="8"/>
      </c>
      <c r="O33" s="33"/>
      <c r="P33" s="20"/>
      <c r="Q33" s="134">
        <f t="shared" si="9"/>
      </c>
      <c r="R33" s="135">
        <f t="shared" si="0"/>
      </c>
      <c r="S33" s="136">
        <f t="shared" si="1"/>
      </c>
      <c r="T33" s="137">
        <f t="shared" si="2"/>
      </c>
      <c r="U33" s="129"/>
      <c r="V33" s="77" t="b">
        <f t="shared" si="3"/>
        <v>0</v>
      </c>
      <c r="W33" s="130">
        <f t="shared" si="4"/>
        <v>-15</v>
      </c>
      <c r="X33" s="131" t="e">
        <f t="shared" si="10"/>
        <v>#VALUE!</v>
      </c>
      <c r="Y33" s="132" t="b">
        <f t="shared" si="5"/>
        <v>0</v>
      </c>
      <c r="Z33" s="132"/>
      <c r="AA33" s="145"/>
      <c r="AB33" s="184"/>
      <c r="AC33" s="174"/>
      <c r="AD33" s="84"/>
      <c r="AE33" s="84"/>
    </row>
    <row r="34" spans="1:31" s="123" customFormat="1" ht="16.5" customHeight="1" thickBot="1">
      <c r="A34" s="140">
        <v>17</v>
      </c>
      <c r="B34" s="21"/>
      <c r="C34" s="10" t="b">
        <f>#VALUE!</f>
        <v>0</v>
      </c>
      <c r="D34" s="22"/>
      <c r="E34" s="23"/>
      <c r="F34" s="24"/>
      <c r="G34" s="24"/>
      <c r="H34" s="25"/>
      <c r="I34" s="25"/>
      <c r="J34" s="26"/>
      <c r="K34" s="27"/>
      <c r="L34" s="21">
        <f t="shared" si="6"/>
      </c>
      <c r="M34" s="21">
        <f t="shared" si="7"/>
      </c>
      <c r="N34" s="21">
        <f t="shared" si="8"/>
      </c>
      <c r="O34" s="28"/>
      <c r="P34" s="27"/>
      <c r="Q34" s="141">
        <f t="shared" si="9"/>
      </c>
      <c r="R34" s="142">
        <f t="shared" si="0"/>
      </c>
      <c r="S34" s="143">
        <f t="shared" si="1"/>
      </c>
      <c r="T34" s="144">
        <f t="shared" si="2"/>
      </c>
      <c r="U34" s="129"/>
      <c r="V34" s="77" t="b">
        <f t="shared" si="3"/>
        <v>0</v>
      </c>
      <c r="W34" s="130">
        <f t="shared" si="4"/>
        <v>-15</v>
      </c>
      <c r="X34" s="131" t="e">
        <f t="shared" si="10"/>
        <v>#VALUE!</v>
      </c>
      <c r="Y34" s="132" t="b">
        <f t="shared" si="5"/>
        <v>0</v>
      </c>
      <c r="Z34" s="132"/>
      <c r="AA34" s="145"/>
      <c r="AB34" s="184"/>
      <c r="AC34" s="174"/>
      <c r="AD34" s="84"/>
      <c r="AE34" s="84"/>
    </row>
    <row r="35" spans="1:31" s="123" customFormat="1" ht="16.5" customHeight="1" thickBot="1">
      <c r="A35" s="133">
        <v>18</v>
      </c>
      <c r="B35" s="29"/>
      <c r="C35" s="10" t="b">
        <f>#VALUE!</f>
        <v>0</v>
      </c>
      <c r="D35" s="30"/>
      <c r="E35" s="16"/>
      <c r="F35" s="17"/>
      <c r="G35" s="17"/>
      <c r="H35" s="18"/>
      <c r="I35" s="18"/>
      <c r="J35" s="19"/>
      <c r="K35" s="20"/>
      <c r="L35" s="32">
        <f t="shared" si="6"/>
      </c>
      <c r="M35" s="32">
        <f t="shared" si="7"/>
      </c>
      <c r="N35" s="15">
        <f t="shared" si="8"/>
      </c>
      <c r="O35" s="33"/>
      <c r="P35" s="20"/>
      <c r="Q35" s="134">
        <f t="shared" si="9"/>
      </c>
      <c r="R35" s="135">
        <f t="shared" si="0"/>
      </c>
      <c r="S35" s="136">
        <f t="shared" si="1"/>
      </c>
      <c r="T35" s="137">
        <f t="shared" si="2"/>
      </c>
      <c r="U35" s="129"/>
      <c r="V35" s="77" t="b">
        <f t="shared" si="3"/>
        <v>0</v>
      </c>
      <c r="W35" s="130">
        <f t="shared" si="4"/>
        <v>-15</v>
      </c>
      <c r="X35" s="131" t="e">
        <f t="shared" si="10"/>
        <v>#VALUE!</v>
      </c>
      <c r="Y35" s="132" t="b">
        <f t="shared" si="5"/>
        <v>0</v>
      </c>
      <c r="Z35" s="132"/>
      <c r="AA35" s="145"/>
      <c r="AB35" s="184"/>
      <c r="AC35" s="174"/>
      <c r="AD35" s="84"/>
      <c r="AE35" s="84"/>
    </row>
    <row r="36" spans="1:31" s="123" customFormat="1" ht="16.5" customHeight="1" thickBot="1">
      <c r="A36" s="140">
        <v>19</v>
      </c>
      <c r="B36" s="21"/>
      <c r="C36" s="10" t="b">
        <f>#VALUE!</f>
        <v>0</v>
      </c>
      <c r="D36" s="21"/>
      <c r="E36" s="23"/>
      <c r="F36" s="24"/>
      <c r="G36" s="24"/>
      <c r="H36" s="25"/>
      <c r="I36" s="25"/>
      <c r="J36" s="26"/>
      <c r="K36" s="27"/>
      <c r="L36" s="21">
        <f t="shared" si="6"/>
      </c>
      <c r="M36" s="21">
        <f t="shared" si="7"/>
      </c>
      <c r="N36" s="21">
        <f t="shared" si="8"/>
      </c>
      <c r="O36" s="28"/>
      <c r="P36" s="27"/>
      <c r="Q36" s="141">
        <f t="shared" si="9"/>
      </c>
      <c r="R36" s="142">
        <f t="shared" si="0"/>
      </c>
      <c r="S36" s="143">
        <f t="shared" si="1"/>
      </c>
      <c r="T36" s="144">
        <f t="shared" si="2"/>
      </c>
      <c r="U36" s="129"/>
      <c r="V36" s="77" t="b">
        <f t="shared" si="3"/>
        <v>0</v>
      </c>
      <c r="W36" s="130">
        <f t="shared" si="4"/>
        <v>-15</v>
      </c>
      <c r="X36" s="131" t="e">
        <f t="shared" si="10"/>
        <v>#VALUE!</v>
      </c>
      <c r="Y36" s="132" t="b">
        <f t="shared" si="5"/>
        <v>0</v>
      </c>
      <c r="Z36" s="132"/>
      <c r="AA36" s="145"/>
      <c r="AB36" s="184"/>
      <c r="AC36" s="174"/>
      <c r="AD36" s="84"/>
      <c r="AE36" s="84"/>
    </row>
    <row r="37" spans="1:31" s="123" customFormat="1" ht="16.5" customHeight="1" thickBot="1">
      <c r="A37" s="198">
        <v>20</v>
      </c>
      <c r="B37" s="37"/>
      <c r="C37" s="10" t="b">
        <f>#VALUE!</f>
        <v>0</v>
      </c>
      <c r="D37" s="37"/>
      <c r="E37" s="38"/>
      <c r="F37" s="39"/>
      <c r="G37" s="39"/>
      <c r="H37" s="39"/>
      <c r="I37" s="39"/>
      <c r="J37" s="40"/>
      <c r="K37" s="41"/>
      <c r="L37" s="29">
        <f t="shared" si="6"/>
      </c>
      <c r="M37" s="29">
        <f t="shared" si="7"/>
      </c>
      <c r="N37" s="29">
        <f t="shared" si="8"/>
      </c>
      <c r="O37" s="42"/>
      <c r="P37" s="41"/>
      <c r="Q37" s="199">
        <f t="shared" si="9"/>
      </c>
      <c r="R37" s="200">
        <f t="shared" si="0"/>
      </c>
      <c r="S37" s="201">
        <f aca="true" t="shared" si="11" ref="S37:S57">IF(D37=0,"",RANK(Q37,$Q$18:$Q$57,0))</f>
      </c>
      <c r="T37" s="202">
        <f aca="true" t="shared" si="12" ref="T37:T57">IF(D37=0,"",RANK(R37,$R$18:$R$57,0))</f>
      </c>
      <c r="U37" s="129"/>
      <c r="V37" s="77" t="b">
        <f t="shared" si="3"/>
        <v>0</v>
      </c>
      <c r="W37" s="130">
        <f t="shared" si="4"/>
        <v>-15</v>
      </c>
      <c r="X37" s="131" t="e">
        <f t="shared" si="10"/>
        <v>#VALUE!</v>
      </c>
      <c r="Y37" s="132" t="b">
        <f t="shared" si="5"/>
        <v>0</v>
      </c>
      <c r="Z37" s="132"/>
      <c r="AA37" s="145"/>
      <c r="AB37" s="184"/>
      <c r="AC37" s="174"/>
      <c r="AD37" s="84"/>
      <c r="AE37" s="84"/>
    </row>
    <row r="38" spans="1:37" s="123" customFormat="1" ht="16.5" customHeight="1" thickBot="1">
      <c r="A38" s="140">
        <v>21</v>
      </c>
      <c r="B38" s="43"/>
      <c r="C38" s="10" t="b">
        <f>#VALUE!</f>
        <v>0</v>
      </c>
      <c r="D38" s="43"/>
      <c r="E38" s="21"/>
      <c r="F38" s="25"/>
      <c r="G38" s="25"/>
      <c r="H38" s="24"/>
      <c r="I38" s="24"/>
      <c r="J38" s="44"/>
      <c r="K38" s="45"/>
      <c r="L38" s="21">
        <f t="shared" si="6"/>
      </c>
      <c r="M38" s="21">
        <f t="shared" si="7"/>
      </c>
      <c r="N38" s="21">
        <f t="shared" si="8"/>
      </c>
      <c r="O38" s="46"/>
      <c r="P38" s="45"/>
      <c r="Q38" s="141">
        <f t="shared" si="9"/>
      </c>
      <c r="R38" s="142">
        <f t="shared" si="0"/>
      </c>
      <c r="S38" s="143">
        <f t="shared" si="11"/>
      </c>
      <c r="T38" s="144">
        <f t="shared" si="12"/>
      </c>
      <c r="U38" s="129"/>
      <c r="V38" s="77" t="b">
        <f t="shared" si="3"/>
        <v>0</v>
      </c>
      <c r="W38" s="130">
        <f t="shared" si="4"/>
        <v>-15</v>
      </c>
      <c r="X38" s="131" t="e">
        <f t="shared" si="10"/>
        <v>#VALUE!</v>
      </c>
      <c r="Y38" s="132" t="b">
        <f t="shared" si="5"/>
        <v>0</v>
      </c>
      <c r="Z38" s="132"/>
      <c r="AA38" s="145"/>
      <c r="AB38" s="184"/>
      <c r="AC38" s="174"/>
      <c r="AD38" s="84"/>
      <c r="AE38" s="84"/>
      <c r="AK38" s="146"/>
    </row>
    <row r="39" spans="1:37" s="123" customFormat="1" ht="16.5" customHeight="1" thickBot="1">
      <c r="A39" s="198">
        <v>22</v>
      </c>
      <c r="B39" s="37"/>
      <c r="C39" s="10" t="b">
        <f>#VALUE!</f>
        <v>0</v>
      </c>
      <c r="D39" s="37"/>
      <c r="E39" s="29"/>
      <c r="F39" s="39"/>
      <c r="G39" s="39"/>
      <c r="H39" s="39"/>
      <c r="I39" s="39"/>
      <c r="J39" s="40"/>
      <c r="K39" s="41"/>
      <c r="L39" s="29">
        <f t="shared" si="6"/>
      </c>
      <c r="M39" s="29">
        <f t="shared" si="7"/>
      </c>
      <c r="N39" s="29">
        <f t="shared" si="8"/>
      </c>
      <c r="O39" s="42"/>
      <c r="P39" s="41"/>
      <c r="Q39" s="199">
        <f t="shared" si="9"/>
      </c>
      <c r="R39" s="200">
        <f t="shared" si="0"/>
      </c>
      <c r="S39" s="201">
        <f t="shared" si="11"/>
      </c>
      <c r="T39" s="202">
        <f t="shared" si="12"/>
      </c>
      <c r="U39" s="129"/>
      <c r="V39" s="77" t="b">
        <f t="shared" si="3"/>
        <v>0</v>
      </c>
      <c r="W39" s="130">
        <f t="shared" si="4"/>
        <v>-15</v>
      </c>
      <c r="X39" s="131" t="e">
        <f t="shared" si="10"/>
        <v>#VALUE!</v>
      </c>
      <c r="Y39" s="132" t="b">
        <f t="shared" si="5"/>
        <v>0</v>
      </c>
      <c r="Z39" s="132"/>
      <c r="AA39" s="145"/>
      <c r="AB39" s="184"/>
      <c r="AC39" s="174"/>
      <c r="AD39" s="84"/>
      <c r="AE39" s="84"/>
      <c r="AK39" s="69"/>
    </row>
    <row r="40" spans="1:37" s="123" customFormat="1" ht="16.5" customHeight="1" thickBot="1">
      <c r="A40" s="140">
        <v>23</v>
      </c>
      <c r="B40" s="43"/>
      <c r="C40" s="10" t="b">
        <f>#VALUE!</f>
        <v>0</v>
      </c>
      <c r="D40" s="43"/>
      <c r="E40" s="21"/>
      <c r="F40" s="25"/>
      <c r="G40" s="25"/>
      <c r="H40" s="25"/>
      <c r="I40" s="25"/>
      <c r="J40" s="44"/>
      <c r="K40" s="45"/>
      <c r="L40" s="21">
        <f t="shared" si="6"/>
      </c>
      <c r="M40" s="21">
        <f t="shared" si="7"/>
      </c>
      <c r="N40" s="21">
        <f t="shared" si="8"/>
      </c>
      <c r="O40" s="46"/>
      <c r="P40" s="45"/>
      <c r="Q40" s="141">
        <f t="shared" si="9"/>
      </c>
      <c r="R40" s="142">
        <f t="shared" si="0"/>
      </c>
      <c r="S40" s="143">
        <f t="shared" si="11"/>
      </c>
      <c r="T40" s="144">
        <f t="shared" si="12"/>
      </c>
      <c r="U40" s="129"/>
      <c r="V40" s="77" t="b">
        <f t="shared" si="3"/>
        <v>0</v>
      </c>
      <c r="W40" s="130">
        <f t="shared" si="4"/>
        <v>-15</v>
      </c>
      <c r="X40" s="131" t="e">
        <f t="shared" si="10"/>
        <v>#VALUE!</v>
      </c>
      <c r="Y40" s="132" t="b">
        <f t="shared" si="5"/>
        <v>0</v>
      </c>
      <c r="Z40" s="132"/>
      <c r="AA40" s="145"/>
      <c r="AB40" s="184"/>
      <c r="AC40" s="174"/>
      <c r="AD40" s="84"/>
      <c r="AE40" s="84"/>
      <c r="AK40" s="69"/>
    </row>
    <row r="41" spans="1:37" s="123" customFormat="1" ht="16.5" customHeight="1" thickBot="1">
      <c r="A41" s="198">
        <v>24</v>
      </c>
      <c r="B41" s="37"/>
      <c r="C41" s="10" t="b">
        <f>#VALUE!</f>
        <v>0</v>
      </c>
      <c r="D41" s="37"/>
      <c r="E41" s="29"/>
      <c r="F41" s="39"/>
      <c r="G41" s="39"/>
      <c r="H41" s="39"/>
      <c r="I41" s="39"/>
      <c r="J41" s="40"/>
      <c r="K41" s="41"/>
      <c r="L41" s="29">
        <f t="shared" si="6"/>
      </c>
      <c r="M41" s="29">
        <f t="shared" si="7"/>
      </c>
      <c r="N41" s="29">
        <f t="shared" si="8"/>
      </c>
      <c r="O41" s="42"/>
      <c r="P41" s="41"/>
      <c r="Q41" s="199">
        <f t="shared" si="9"/>
      </c>
      <c r="R41" s="200">
        <f t="shared" si="0"/>
      </c>
      <c r="S41" s="201">
        <f t="shared" si="11"/>
      </c>
      <c r="T41" s="202">
        <f t="shared" si="12"/>
      </c>
      <c r="U41" s="129"/>
      <c r="V41" s="77" t="b">
        <f t="shared" si="3"/>
        <v>0</v>
      </c>
      <c r="W41" s="130">
        <f t="shared" si="4"/>
        <v>-15</v>
      </c>
      <c r="X41" s="131" t="e">
        <f t="shared" si="10"/>
        <v>#VALUE!</v>
      </c>
      <c r="Y41" s="132" t="b">
        <f t="shared" si="5"/>
        <v>0</v>
      </c>
      <c r="Z41" s="132"/>
      <c r="AA41" s="145"/>
      <c r="AB41" s="184"/>
      <c r="AC41" s="174"/>
      <c r="AD41" s="84"/>
      <c r="AE41" s="84"/>
      <c r="AK41" s="69"/>
    </row>
    <row r="42" spans="1:37" s="123" customFormat="1" ht="16.5" customHeight="1" thickBot="1">
      <c r="A42" s="140">
        <v>25</v>
      </c>
      <c r="B42" s="43"/>
      <c r="C42" s="10" t="b">
        <f>#VALUE!</f>
        <v>0</v>
      </c>
      <c r="D42" s="43"/>
      <c r="E42" s="21"/>
      <c r="F42" s="25"/>
      <c r="G42" s="25"/>
      <c r="H42" s="25"/>
      <c r="I42" s="25"/>
      <c r="J42" s="44"/>
      <c r="K42" s="45"/>
      <c r="L42" s="21">
        <f t="shared" si="6"/>
      </c>
      <c r="M42" s="21">
        <f t="shared" si="7"/>
      </c>
      <c r="N42" s="21">
        <f t="shared" si="8"/>
      </c>
      <c r="O42" s="46"/>
      <c r="P42" s="45"/>
      <c r="Q42" s="141">
        <f t="shared" si="9"/>
      </c>
      <c r="R42" s="142">
        <f t="shared" si="0"/>
      </c>
      <c r="S42" s="143">
        <f t="shared" si="11"/>
      </c>
      <c r="T42" s="144">
        <f t="shared" si="12"/>
      </c>
      <c r="U42" s="129"/>
      <c r="V42" s="77" t="b">
        <f t="shared" si="3"/>
        <v>0</v>
      </c>
      <c r="W42" s="130">
        <f t="shared" si="4"/>
        <v>-15</v>
      </c>
      <c r="X42" s="131" t="e">
        <f t="shared" si="10"/>
        <v>#VALUE!</v>
      </c>
      <c r="Y42" s="132" t="b">
        <f t="shared" si="5"/>
        <v>0</v>
      </c>
      <c r="Z42" s="132"/>
      <c r="AA42" s="145"/>
      <c r="AB42" s="184"/>
      <c r="AC42" s="174"/>
      <c r="AD42" s="84"/>
      <c r="AE42" s="84"/>
      <c r="AK42" s="169"/>
    </row>
    <row r="43" spans="1:37" s="123" customFormat="1" ht="16.5" customHeight="1" thickBot="1">
      <c r="A43" s="198">
        <v>26</v>
      </c>
      <c r="B43" s="37"/>
      <c r="C43" s="10" t="b">
        <f>#VALUE!</f>
        <v>0</v>
      </c>
      <c r="D43" s="37"/>
      <c r="E43" s="29"/>
      <c r="F43" s="39"/>
      <c r="G43" s="39"/>
      <c r="H43" s="39"/>
      <c r="I43" s="39"/>
      <c r="J43" s="40"/>
      <c r="K43" s="41"/>
      <c r="L43" s="29">
        <f t="shared" si="6"/>
      </c>
      <c r="M43" s="29">
        <f t="shared" si="7"/>
      </c>
      <c r="N43" s="29">
        <f t="shared" si="8"/>
      </c>
      <c r="O43" s="42"/>
      <c r="P43" s="41"/>
      <c r="Q43" s="199">
        <f t="shared" si="9"/>
      </c>
      <c r="R43" s="200">
        <f t="shared" si="0"/>
      </c>
      <c r="S43" s="201">
        <f t="shared" si="11"/>
      </c>
      <c r="T43" s="202">
        <f t="shared" si="12"/>
      </c>
      <c r="U43" s="129"/>
      <c r="V43" s="77" t="b">
        <f t="shared" si="3"/>
        <v>0</v>
      </c>
      <c r="W43" s="130">
        <f t="shared" si="4"/>
        <v>-15</v>
      </c>
      <c r="X43" s="131" t="e">
        <f t="shared" si="10"/>
        <v>#VALUE!</v>
      </c>
      <c r="Y43" s="132" t="b">
        <f t="shared" si="5"/>
        <v>0</v>
      </c>
      <c r="Z43" s="132"/>
      <c r="AA43" s="145"/>
      <c r="AB43" s="184"/>
      <c r="AC43" s="174"/>
      <c r="AD43" s="84"/>
      <c r="AE43" s="84"/>
      <c r="AK43" s="169"/>
    </row>
    <row r="44" spans="1:37" s="123" customFormat="1" ht="16.5" customHeight="1" thickBot="1">
      <c r="A44" s="140">
        <v>27</v>
      </c>
      <c r="B44" s="43"/>
      <c r="C44" s="10" t="b">
        <f>#VALUE!</f>
        <v>0</v>
      </c>
      <c r="D44" s="43"/>
      <c r="E44" s="21"/>
      <c r="F44" s="25"/>
      <c r="G44" s="25"/>
      <c r="H44" s="25"/>
      <c r="I44" s="25"/>
      <c r="J44" s="44"/>
      <c r="K44" s="45"/>
      <c r="L44" s="21">
        <f t="shared" si="6"/>
      </c>
      <c r="M44" s="21">
        <f t="shared" si="7"/>
      </c>
      <c r="N44" s="21">
        <f t="shared" si="8"/>
      </c>
      <c r="O44" s="46"/>
      <c r="P44" s="45"/>
      <c r="Q44" s="141">
        <f t="shared" si="9"/>
      </c>
      <c r="R44" s="142">
        <f t="shared" si="0"/>
      </c>
      <c r="S44" s="143">
        <f t="shared" si="11"/>
      </c>
      <c r="T44" s="144">
        <f t="shared" si="12"/>
      </c>
      <c r="U44" s="129"/>
      <c r="V44" s="77" t="b">
        <f t="shared" si="3"/>
        <v>0</v>
      </c>
      <c r="W44" s="130">
        <f t="shared" si="4"/>
        <v>-15</v>
      </c>
      <c r="X44" s="131" t="e">
        <f t="shared" si="10"/>
        <v>#VALUE!</v>
      </c>
      <c r="Y44" s="132" t="b">
        <f t="shared" si="5"/>
        <v>0</v>
      </c>
      <c r="Z44" s="132"/>
      <c r="AA44" s="145"/>
      <c r="AB44" s="184"/>
      <c r="AC44" s="174"/>
      <c r="AD44" s="84"/>
      <c r="AE44" s="84"/>
      <c r="AK44" s="169"/>
    </row>
    <row r="45" spans="1:37" s="123" customFormat="1" ht="16.5" customHeight="1" thickBot="1">
      <c r="A45" s="198">
        <v>28</v>
      </c>
      <c r="B45" s="37"/>
      <c r="C45" s="10" t="b">
        <f>#VALUE!</f>
        <v>0</v>
      </c>
      <c r="D45" s="37"/>
      <c r="E45" s="29"/>
      <c r="F45" s="39"/>
      <c r="G45" s="39"/>
      <c r="H45" s="39"/>
      <c r="I45" s="39"/>
      <c r="J45" s="40"/>
      <c r="K45" s="41"/>
      <c r="L45" s="29">
        <f t="shared" si="6"/>
      </c>
      <c r="M45" s="29">
        <f t="shared" si="7"/>
      </c>
      <c r="N45" s="29">
        <f t="shared" si="8"/>
      </c>
      <c r="O45" s="42"/>
      <c r="P45" s="41"/>
      <c r="Q45" s="199">
        <f t="shared" si="9"/>
      </c>
      <c r="R45" s="200">
        <f t="shared" si="0"/>
      </c>
      <c r="S45" s="201">
        <f t="shared" si="11"/>
      </c>
      <c r="T45" s="202">
        <f t="shared" si="12"/>
      </c>
      <c r="U45" s="129"/>
      <c r="V45" s="77" t="b">
        <f t="shared" si="3"/>
        <v>0</v>
      </c>
      <c r="W45" s="130">
        <f t="shared" si="4"/>
        <v>-15</v>
      </c>
      <c r="X45" s="131" t="e">
        <f t="shared" si="10"/>
        <v>#VALUE!</v>
      </c>
      <c r="Y45" s="132" t="b">
        <f t="shared" si="5"/>
        <v>0</v>
      </c>
      <c r="Z45" s="132"/>
      <c r="AA45" s="145"/>
      <c r="AB45" s="184"/>
      <c r="AC45" s="174"/>
      <c r="AD45" s="84"/>
      <c r="AE45" s="84"/>
      <c r="AK45" s="169"/>
    </row>
    <row r="46" spans="1:37" s="123" customFormat="1" ht="16.5" customHeight="1" thickBot="1">
      <c r="A46" s="140">
        <v>29</v>
      </c>
      <c r="B46" s="43"/>
      <c r="C46" s="10" t="b">
        <f>#VALUE!</f>
        <v>0</v>
      </c>
      <c r="D46" s="43"/>
      <c r="E46" s="21"/>
      <c r="F46" s="25"/>
      <c r="G46" s="25"/>
      <c r="H46" s="25"/>
      <c r="I46" s="25"/>
      <c r="J46" s="44"/>
      <c r="K46" s="45"/>
      <c r="L46" s="21">
        <f t="shared" si="6"/>
      </c>
      <c r="M46" s="21">
        <f t="shared" si="7"/>
      </c>
      <c r="N46" s="21">
        <f t="shared" si="8"/>
      </c>
      <c r="O46" s="46"/>
      <c r="P46" s="45"/>
      <c r="Q46" s="141">
        <f t="shared" si="9"/>
      </c>
      <c r="R46" s="142">
        <f t="shared" si="0"/>
      </c>
      <c r="S46" s="143">
        <f t="shared" si="11"/>
      </c>
      <c r="T46" s="144">
        <f t="shared" si="12"/>
      </c>
      <c r="U46" s="129"/>
      <c r="V46" s="77" t="b">
        <f t="shared" si="3"/>
        <v>0</v>
      </c>
      <c r="W46" s="130">
        <f t="shared" si="4"/>
        <v>-15</v>
      </c>
      <c r="X46" s="131" t="e">
        <f t="shared" si="10"/>
        <v>#VALUE!</v>
      </c>
      <c r="Y46" s="132" t="b">
        <f t="shared" si="5"/>
        <v>0</v>
      </c>
      <c r="Z46" s="132"/>
      <c r="AA46" s="145"/>
      <c r="AB46" s="184"/>
      <c r="AC46" s="174"/>
      <c r="AD46" s="84"/>
      <c r="AE46" s="84"/>
      <c r="AK46" s="169"/>
    </row>
    <row r="47" spans="1:37" s="123" customFormat="1" ht="16.5" customHeight="1" thickBot="1">
      <c r="A47" s="198">
        <v>30</v>
      </c>
      <c r="B47" s="37"/>
      <c r="C47" s="10" t="b">
        <f>#VALUE!</f>
        <v>0</v>
      </c>
      <c r="D47" s="37"/>
      <c r="E47" s="29"/>
      <c r="F47" s="39"/>
      <c r="G47" s="39"/>
      <c r="H47" s="39"/>
      <c r="I47" s="39"/>
      <c r="J47" s="40"/>
      <c r="K47" s="41"/>
      <c r="L47" s="29">
        <f t="shared" si="6"/>
      </c>
      <c r="M47" s="29">
        <f t="shared" si="7"/>
      </c>
      <c r="N47" s="29">
        <f t="shared" si="8"/>
      </c>
      <c r="O47" s="42"/>
      <c r="P47" s="41"/>
      <c r="Q47" s="199">
        <f t="shared" si="9"/>
      </c>
      <c r="R47" s="200">
        <f t="shared" si="0"/>
      </c>
      <c r="S47" s="201">
        <f t="shared" si="11"/>
      </c>
      <c r="T47" s="202">
        <f t="shared" si="12"/>
      </c>
      <c r="U47" s="129"/>
      <c r="V47" s="77" t="b">
        <f t="shared" si="3"/>
        <v>0</v>
      </c>
      <c r="W47" s="130">
        <f t="shared" si="4"/>
        <v>-15</v>
      </c>
      <c r="X47" s="131" t="e">
        <f t="shared" si="10"/>
        <v>#VALUE!</v>
      </c>
      <c r="Y47" s="132" t="b">
        <f t="shared" si="5"/>
        <v>0</v>
      </c>
      <c r="Z47" s="132"/>
      <c r="AA47" s="145"/>
      <c r="AB47" s="184"/>
      <c r="AC47" s="174"/>
      <c r="AD47" s="84"/>
      <c r="AE47" s="84"/>
      <c r="AK47" s="169"/>
    </row>
    <row r="48" spans="1:37" s="123" customFormat="1" ht="16.5" customHeight="1" thickBot="1">
      <c r="A48" s="140">
        <v>31</v>
      </c>
      <c r="B48" s="43"/>
      <c r="C48" s="10" t="b">
        <f>#VALUE!</f>
        <v>0</v>
      </c>
      <c r="D48" s="43"/>
      <c r="E48" s="21"/>
      <c r="F48" s="25"/>
      <c r="G48" s="25"/>
      <c r="H48" s="25"/>
      <c r="I48" s="25"/>
      <c r="J48" s="44"/>
      <c r="K48" s="45"/>
      <c r="L48" s="21">
        <f t="shared" si="6"/>
      </c>
      <c r="M48" s="21">
        <f t="shared" si="7"/>
      </c>
      <c r="N48" s="21">
        <f t="shared" si="8"/>
      </c>
      <c r="O48" s="46"/>
      <c r="P48" s="45"/>
      <c r="Q48" s="141">
        <f t="shared" si="9"/>
      </c>
      <c r="R48" s="142">
        <f t="shared" si="0"/>
      </c>
      <c r="S48" s="143">
        <f t="shared" si="11"/>
      </c>
      <c r="T48" s="144">
        <f t="shared" si="12"/>
      </c>
      <c r="U48" s="129"/>
      <c r="V48" s="77" t="b">
        <f t="shared" si="3"/>
        <v>0</v>
      </c>
      <c r="W48" s="130">
        <f t="shared" si="4"/>
        <v>-15</v>
      </c>
      <c r="X48" s="131" t="e">
        <f t="shared" si="10"/>
        <v>#VALUE!</v>
      </c>
      <c r="Y48" s="132" t="b">
        <f t="shared" si="5"/>
        <v>0</v>
      </c>
      <c r="Z48" s="132"/>
      <c r="AA48" s="145"/>
      <c r="AB48" s="184"/>
      <c r="AC48" s="174"/>
      <c r="AD48" s="84"/>
      <c r="AE48" s="84"/>
      <c r="AK48" s="169"/>
    </row>
    <row r="49" spans="1:37" s="123" customFormat="1" ht="16.5" customHeight="1" thickBot="1">
      <c r="A49" s="198">
        <v>32</v>
      </c>
      <c r="B49" s="37"/>
      <c r="C49" s="10" t="b">
        <f>#VALUE!</f>
        <v>0</v>
      </c>
      <c r="D49" s="37"/>
      <c r="E49" s="29"/>
      <c r="F49" s="39"/>
      <c r="G49" s="39"/>
      <c r="H49" s="39"/>
      <c r="I49" s="39"/>
      <c r="J49" s="40"/>
      <c r="K49" s="41"/>
      <c r="L49" s="29">
        <f t="shared" si="6"/>
      </c>
      <c r="M49" s="29">
        <f t="shared" si="7"/>
      </c>
      <c r="N49" s="29">
        <f t="shared" si="8"/>
      </c>
      <c r="O49" s="42"/>
      <c r="P49" s="41"/>
      <c r="Q49" s="199">
        <f t="shared" si="9"/>
      </c>
      <c r="R49" s="200">
        <f t="shared" si="0"/>
      </c>
      <c r="S49" s="201">
        <f t="shared" si="11"/>
      </c>
      <c r="T49" s="202">
        <f t="shared" si="12"/>
      </c>
      <c r="U49" s="129"/>
      <c r="V49" s="77" t="b">
        <f t="shared" si="3"/>
        <v>0</v>
      </c>
      <c r="W49" s="130">
        <f t="shared" si="4"/>
        <v>-15</v>
      </c>
      <c r="X49" s="131" t="e">
        <f t="shared" si="10"/>
        <v>#VALUE!</v>
      </c>
      <c r="Y49" s="132" t="b">
        <f t="shared" si="5"/>
        <v>0</v>
      </c>
      <c r="Z49" s="132"/>
      <c r="AA49" s="145"/>
      <c r="AB49" s="184"/>
      <c r="AC49" s="174"/>
      <c r="AD49" s="84"/>
      <c r="AE49" s="84"/>
      <c r="AK49" s="169"/>
    </row>
    <row r="50" spans="1:37" s="123" customFormat="1" ht="16.5" customHeight="1" thickBot="1">
      <c r="A50" s="140">
        <v>33</v>
      </c>
      <c r="B50" s="43"/>
      <c r="C50" s="10" t="b">
        <f>#VALUE!</f>
        <v>0</v>
      </c>
      <c r="D50" s="43"/>
      <c r="E50" s="21"/>
      <c r="F50" s="25"/>
      <c r="G50" s="25"/>
      <c r="H50" s="25"/>
      <c r="I50" s="25"/>
      <c r="J50" s="44"/>
      <c r="K50" s="45"/>
      <c r="L50" s="21">
        <f t="shared" si="6"/>
      </c>
      <c r="M50" s="21">
        <f t="shared" si="7"/>
      </c>
      <c r="N50" s="21">
        <f t="shared" si="8"/>
      </c>
      <c r="O50" s="46"/>
      <c r="P50" s="45"/>
      <c r="Q50" s="141">
        <f t="shared" si="9"/>
      </c>
      <c r="R50" s="142">
        <f t="shared" si="0"/>
      </c>
      <c r="S50" s="143">
        <f t="shared" si="11"/>
      </c>
      <c r="T50" s="144">
        <f t="shared" si="12"/>
      </c>
      <c r="U50" s="129"/>
      <c r="V50" s="77" t="b">
        <f t="shared" si="3"/>
        <v>0</v>
      </c>
      <c r="W50" s="130">
        <f t="shared" si="4"/>
        <v>-15</v>
      </c>
      <c r="X50" s="131" t="e">
        <f t="shared" si="10"/>
        <v>#VALUE!</v>
      </c>
      <c r="Y50" s="132" t="b">
        <f t="shared" si="5"/>
        <v>0</v>
      </c>
      <c r="Z50" s="132"/>
      <c r="AA50" s="145"/>
      <c r="AB50" s="184"/>
      <c r="AC50" s="174"/>
      <c r="AD50" s="84"/>
      <c r="AE50" s="84"/>
      <c r="AK50" s="169"/>
    </row>
    <row r="51" spans="1:37" s="123" customFormat="1" ht="16.5" customHeight="1" thickBot="1">
      <c r="A51" s="198">
        <v>34</v>
      </c>
      <c r="B51" s="37"/>
      <c r="C51" s="10" t="b">
        <f>#VALUE!</f>
        <v>0</v>
      </c>
      <c r="D51" s="37"/>
      <c r="E51" s="29"/>
      <c r="F51" s="39"/>
      <c r="G51" s="39"/>
      <c r="H51" s="39"/>
      <c r="I51" s="39"/>
      <c r="J51" s="40"/>
      <c r="K51" s="41"/>
      <c r="L51" s="29">
        <f t="shared" si="6"/>
      </c>
      <c r="M51" s="29">
        <f t="shared" si="7"/>
      </c>
      <c r="N51" s="29">
        <f t="shared" si="8"/>
      </c>
      <c r="O51" s="42"/>
      <c r="P51" s="41"/>
      <c r="Q51" s="199">
        <f t="shared" si="9"/>
      </c>
      <c r="R51" s="200">
        <f t="shared" si="0"/>
      </c>
      <c r="S51" s="201">
        <f t="shared" si="11"/>
      </c>
      <c r="T51" s="202">
        <f t="shared" si="12"/>
      </c>
      <c r="U51" s="129"/>
      <c r="V51" s="77" t="b">
        <f t="shared" si="3"/>
        <v>0</v>
      </c>
      <c r="W51" s="130">
        <f t="shared" si="4"/>
        <v>-15</v>
      </c>
      <c r="X51" s="131" t="e">
        <f t="shared" si="10"/>
        <v>#VALUE!</v>
      </c>
      <c r="Y51" s="132" t="b">
        <f t="shared" si="5"/>
        <v>0</v>
      </c>
      <c r="Z51" s="132"/>
      <c r="AA51" s="145"/>
      <c r="AB51" s="184"/>
      <c r="AC51" s="174"/>
      <c r="AD51" s="84"/>
      <c r="AE51" s="84"/>
      <c r="AK51" s="169"/>
    </row>
    <row r="52" spans="1:37" s="123" customFormat="1" ht="16.5" customHeight="1" thickBot="1">
      <c r="A52" s="140">
        <v>35</v>
      </c>
      <c r="B52" s="43"/>
      <c r="C52" s="10" t="b">
        <f>#VALUE!</f>
        <v>0</v>
      </c>
      <c r="D52" s="43"/>
      <c r="E52" s="21"/>
      <c r="F52" s="25"/>
      <c r="G52" s="25"/>
      <c r="H52" s="25"/>
      <c r="I52" s="25"/>
      <c r="J52" s="44"/>
      <c r="K52" s="45"/>
      <c r="L52" s="21">
        <f t="shared" si="6"/>
      </c>
      <c r="M52" s="21">
        <f t="shared" si="7"/>
      </c>
      <c r="N52" s="21">
        <f t="shared" si="8"/>
      </c>
      <c r="O52" s="46"/>
      <c r="P52" s="45"/>
      <c r="Q52" s="141">
        <f t="shared" si="9"/>
      </c>
      <c r="R52" s="142">
        <f t="shared" si="0"/>
      </c>
      <c r="S52" s="143">
        <f t="shared" si="11"/>
      </c>
      <c r="T52" s="144">
        <f t="shared" si="12"/>
      </c>
      <c r="U52" s="129"/>
      <c r="V52" s="77" t="b">
        <f t="shared" si="3"/>
        <v>0</v>
      </c>
      <c r="W52" s="130">
        <f t="shared" si="4"/>
        <v>-15</v>
      </c>
      <c r="X52" s="131" t="e">
        <f t="shared" si="10"/>
        <v>#VALUE!</v>
      </c>
      <c r="Y52" s="132" t="b">
        <f t="shared" si="5"/>
        <v>0</v>
      </c>
      <c r="Z52" s="132"/>
      <c r="AA52" s="145"/>
      <c r="AB52" s="184"/>
      <c r="AC52" s="174"/>
      <c r="AD52" s="84"/>
      <c r="AE52" s="84"/>
      <c r="AK52" s="169"/>
    </row>
    <row r="53" spans="1:37" s="123" customFormat="1" ht="16.5" customHeight="1" thickBot="1">
      <c r="A53" s="198">
        <v>36</v>
      </c>
      <c r="B53" s="37"/>
      <c r="C53" s="10" t="b">
        <f>#VALUE!</f>
        <v>0</v>
      </c>
      <c r="D53" s="37"/>
      <c r="E53" s="29"/>
      <c r="F53" s="39"/>
      <c r="G53" s="39"/>
      <c r="H53" s="39"/>
      <c r="I53" s="39"/>
      <c r="J53" s="40"/>
      <c r="K53" s="41"/>
      <c r="L53" s="29">
        <f t="shared" si="6"/>
      </c>
      <c r="M53" s="29">
        <f t="shared" si="7"/>
      </c>
      <c r="N53" s="29">
        <f t="shared" si="8"/>
      </c>
      <c r="O53" s="42"/>
      <c r="P53" s="41"/>
      <c r="Q53" s="199">
        <f t="shared" si="9"/>
      </c>
      <c r="R53" s="200">
        <f t="shared" si="0"/>
      </c>
      <c r="S53" s="201">
        <f t="shared" si="11"/>
      </c>
      <c r="T53" s="202">
        <f t="shared" si="12"/>
      </c>
      <c r="U53" s="129"/>
      <c r="V53" s="77" t="b">
        <f t="shared" si="3"/>
        <v>0</v>
      </c>
      <c r="W53" s="130">
        <f t="shared" si="4"/>
        <v>-15</v>
      </c>
      <c r="X53" s="131" t="e">
        <f t="shared" si="10"/>
        <v>#VALUE!</v>
      </c>
      <c r="Y53" s="132" t="b">
        <f t="shared" si="5"/>
        <v>0</v>
      </c>
      <c r="Z53" s="132"/>
      <c r="AA53" s="145"/>
      <c r="AB53" s="184"/>
      <c r="AC53" s="174"/>
      <c r="AD53" s="84"/>
      <c r="AE53" s="84"/>
      <c r="AK53" s="169"/>
    </row>
    <row r="54" spans="1:37" s="123" customFormat="1" ht="16.5" customHeight="1" thickBot="1">
      <c r="A54" s="140">
        <v>37</v>
      </c>
      <c r="B54" s="43"/>
      <c r="C54" s="10" t="b">
        <f>#VALUE!</f>
        <v>0</v>
      </c>
      <c r="D54" s="43"/>
      <c r="E54" s="21"/>
      <c r="F54" s="25"/>
      <c r="G54" s="25"/>
      <c r="H54" s="25"/>
      <c r="I54" s="25"/>
      <c r="J54" s="44"/>
      <c r="K54" s="45"/>
      <c r="L54" s="21">
        <f t="shared" si="6"/>
      </c>
      <c r="M54" s="21">
        <f t="shared" si="7"/>
      </c>
      <c r="N54" s="21">
        <f t="shared" si="8"/>
      </c>
      <c r="O54" s="46"/>
      <c r="P54" s="45"/>
      <c r="Q54" s="141">
        <f t="shared" si="9"/>
      </c>
      <c r="R54" s="142">
        <f t="shared" si="0"/>
      </c>
      <c r="S54" s="143">
        <f t="shared" si="11"/>
      </c>
      <c r="T54" s="144">
        <f t="shared" si="12"/>
      </c>
      <c r="U54" s="129"/>
      <c r="V54" s="77" t="b">
        <f t="shared" si="3"/>
        <v>0</v>
      </c>
      <c r="W54" s="130">
        <f t="shared" si="4"/>
        <v>-15</v>
      </c>
      <c r="X54" s="131" t="e">
        <f t="shared" si="10"/>
        <v>#VALUE!</v>
      </c>
      <c r="Y54" s="132" t="b">
        <f t="shared" si="5"/>
        <v>0</v>
      </c>
      <c r="Z54" s="132"/>
      <c r="AA54" s="145"/>
      <c r="AB54" s="184"/>
      <c r="AC54" s="174"/>
      <c r="AD54" s="84"/>
      <c r="AE54" s="84"/>
      <c r="AK54" s="169"/>
    </row>
    <row r="55" spans="1:37" s="123" customFormat="1" ht="16.5" customHeight="1" thickBot="1">
      <c r="A55" s="198">
        <v>38</v>
      </c>
      <c r="B55" s="37"/>
      <c r="C55" s="10" t="b">
        <f>#VALUE!</f>
        <v>0</v>
      </c>
      <c r="D55" s="37"/>
      <c r="E55" s="29"/>
      <c r="F55" s="39"/>
      <c r="G55" s="39"/>
      <c r="H55" s="39"/>
      <c r="I55" s="39"/>
      <c r="J55" s="40"/>
      <c r="K55" s="41"/>
      <c r="L55" s="29">
        <f t="shared" si="6"/>
      </c>
      <c r="M55" s="29">
        <f t="shared" si="7"/>
      </c>
      <c r="N55" s="29">
        <f t="shared" si="8"/>
      </c>
      <c r="O55" s="42"/>
      <c r="P55" s="41"/>
      <c r="Q55" s="199">
        <f t="shared" si="9"/>
      </c>
      <c r="R55" s="200">
        <f t="shared" si="0"/>
      </c>
      <c r="S55" s="201">
        <f t="shared" si="11"/>
      </c>
      <c r="T55" s="202">
        <f t="shared" si="12"/>
      </c>
      <c r="U55" s="129"/>
      <c r="V55" s="77" t="b">
        <f t="shared" si="3"/>
        <v>0</v>
      </c>
      <c r="W55" s="130">
        <f t="shared" si="4"/>
        <v>-15</v>
      </c>
      <c r="X55" s="131" t="e">
        <f t="shared" si="10"/>
        <v>#VALUE!</v>
      </c>
      <c r="Y55" s="132" t="b">
        <f t="shared" si="5"/>
        <v>0</v>
      </c>
      <c r="Z55" s="132"/>
      <c r="AA55" s="145"/>
      <c r="AB55" s="184"/>
      <c r="AC55" s="174"/>
      <c r="AD55" s="84"/>
      <c r="AE55" s="84"/>
      <c r="AK55" s="169"/>
    </row>
    <row r="56" spans="1:37" s="123" customFormat="1" ht="16.5" customHeight="1" thickBot="1">
      <c r="A56" s="140">
        <v>39</v>
      </c>
      <c r="B56" s="43"/>
      <c r="C56" s="10" t="b">
        <f>#VALUE!</f>
        <v>0</v>
      </c>
      <c r="D56" s="43"/>
      <c r="E56" s="21"/>
      <c r="F56" s="25"/>
      <c r="G56" s="25"/>
      <c r="H56" s="25"/>
      <c r="I56" s="25"/>
      <c r="J56" s="44"/>
      <c r="K56" s="45"/>
      <c r="L56" s="21">
        <f t="shared" si="6"/>
      </c>
      <c r="M56" s="21">
        <f t="shared" si="7"/>
      </c>
      <c r="N56" s="21">
        <f t="shared" si="8"/>
      </c>
      <c r="O56" s="46"/>
      <c r="P56" s="45"/>
      <c r="Q56" s="141">
        <f>IF(D56=0,"",+((100-K56)*J56*109.814)/(L56*M56*N56))</f>
      </c>
      <c r="R56" s="142">
        <f t="shared" si="0"/>
      </c>
      <c r="S56" s="143">
        <f t="shared" si="11"/>
      </c>
      <c r="T56" s="144">
        <f t="shared" si="12"/>
      </c>
      <c r="U56" s="129"/>
      <c r="V56" s="77" t="b">
        <f t="shared" si="3"/>
        <v>0</v>
      </c>
      <c r="W56" s="130">
        <f t="shared" si="4"/>
        <v>-15</v>
      </c>
      <c r="X56" s="131" t="e">
        <f t="shared" si="10"/>
        <v>#VALUE!</v>
      </c>
      <c r="Y56" s="132" t="b">
        <f t="shared" si="5"/>
        <v>0</v>
      </c>
      <c r="Z56" s="132"/>
      <c r="AA56" s="145"/>
      <c r="AB56" s="184"/>
      <c r="AC56" s="174"/>
      <c r="AD56" s="84"/>
      <c r="AE56" s="84"/>
      <c r="AK56" s="169"/>
    </row>
    <row r="57" spans="1:37" s="123" customFormat="1" ht="16.5" customHeight="1" thickBot="1">
      <c r="A57" s="189">
        <v>40</v>
      </c>
      <c r="B57" s="47"/>
      <c r="C57" s="10" t="b">
        <f>#VALUE!</f>
        <v>0</v>
      </c>
      <c r="D57" s="47"/>
      <c r="E57" s="47"/>
      <c r="F57" s="48"/>
      <c r="G57" s="48"/>
      <c r="H57" s="49"/>
      <c r="I57" s="49"/>
      <c r="J57" s="50"/>
      <c r="K57" s="51"/>
      <c r="L57" s="47">
        <f t="shared" si="6"/>
      </c>
      <c r="M57" s="47">
        <f t="shared" si="7"/>
      </c>
      <c r="N57" s="47">
        <f t="shared" si="8"/>
      </c>
      <c r="O57" s="52"/>
      <c r="P57" s="51"/>
      <c r="Q57" s="190">
        <f t="shared" si="9"/>
      </c>
      <c r="R57" s="191">
        <f t="shared" si="0"/>
      </c>
      <c r="S57" s="192">
        <f t="shared" si="11"/>
      </c>
      <c r="T57" s="193">
        <f t="shared" si="12"/>
      </c>
      <c r="U57" s="129"/>
      <c r="V57" s="77" t="b">
        <f t="shared" si="3"/>
        <v>0</v>
      </c>
      <c r="W57" s="130">
        <f t="shared" si="4"/>
        <v>-15</v>
      </c>
      <c r="X57" s="131" t="e">
        <f t="shared" si="10"/>
        <v>#VALUE!</v>
      </c>
      <c r="Y57" s="132" t="b">
        <f t="shared" si="5"/>
        <v>0</v>
      </c>
      <c r="Z57" s="132"/>
      <c r="AA57" s="145"/>
      <c r="AB57" s="184"/>
      <c r="AC57" s="174"/>
      <c r="AD57" s="84"/>
      <c r="AE57" s="84"/>
      <c r="AK57" s="169"/>
    </row>
    <row r="58" spans="1:40" s="146" customFormat="1" ht="15" customHeight="1" thickBot="1">
      <c r="A58" s="148"/>
      <c r="B58" s="149"/>
      <c r="C58" s="149"/>
      <c r="D58" s="150" t="s">
        <v>991</v>
      </c>
      <c r="E58" s="150"/>
      <c r="F58" s="150"/>
      <c r="G58" s="150"/>
      <c r="H58" s="150"/>
      <c r="I58" s="151"/>
      <c r="J58" s="152"/>
      <c r="K58" s="153" t="e">
        <f>AVERAGE(K18:K57)</f>
        <v>#DIV/0!</v>
      </c>
      <c r="L58" s="151"/>
      <c r="M58" s="154"/>
      <c r="N58" s="154"/>
      <c r="O58" s="155"/>
      <c r="P58" s="156"/>
      <c r="Q58" s="153" t="e">
        <f>AVERAGE(Q18:Q57)</f>
        <v>#DIV/0!</v>
      </c>
      <c r="R58" s="153" t="e">
        <f>AVERAGE(R18:R57)</f>
        <v>#DIV/0!</v>
      </c>
      <c r="S58" s="157"/>
      <c r="T58" s="158"/>
      <c r="U58" s="159"/>
      <c r="V58" s="160"/>
      <c r="W58" s="161"/>
      <c r="X58" s="162"/>
      <c r="Y58" s="163"/>
      <c r="Z58" s="163"/>
      <c r="AA58" s="164"/>
      <c r="AB58" s="194"/>
      <c r="AC58" s="174"/>
      <c r="AD58" s="84"/>
      <c r="AE58" s="149"/>
      <c r="AF58" s="123"/>
      <c r="AG58" s="123"/>
      <c r="AH58" s="123"/>
      <c r="AI58" s="123"/>
      <c r="AK58" s="169"/>
      <c r="AL58" s="123"/>
      <c r="AM58" s="123"/>
      <c r="AN58" s="123"/>
    </row>
    <row r="59" spans="1:40" s="79" customFormat="1" ht="40.5" customHeight="1" thickBot="1">
      <c r="A59" s="580" t="s">
        <v>1059</v>
      </c>
      <c r="B59" s="581"/>
      <c r="C59" s="581"/>
      <c r="D59" s="581"/>
      <c r="E59" s="581"/>
      <c r="F59" s="581"/>
      <c r="G59" s="581"/>
      <c r="H59" s="581"/>
      <c r="I59" s="581"/>
      <c r="J59" s="581"/>
      <c r="K59" s="581"/>
      <c r="L59" s="581"/>
      <c r="M59" s="581"/>
      <c r="N59" s="581"/>
      <c r="O59" s="581"/>
      <c r="P59" s="581"/>
      <c r="Q59" s="581"/>
      <c r="R59" s="581"/>
      <c r="S59" s="581"/>
      <c r="T59" s="582"/>
      <c r="U59" s="196"/>
      <c r="V59" s="91"/>
      <c r="W59" s="91"/>
      <c r="X59" s="91"/>
      <c r="Y59" s="91"/>
      <c r="Z59" s="91"/>
      <c r="AA59" s="91"/>
      <c r="AB59" s="91"/>
      <c r="AC59" s="174"/>
      <c r="AD59" s="84"/>
      <c r="AE59" s="91"/>
      <c r="AF59" s="123"/>
      <c r="AG59" s="123"/>
      <c r="AH59" s="123"/>
      <c r="AI59" s="123"/>
      <c r="AL59" s="123"/>
      <c r="AM59" s="123"/>
      <c r="AN59" s="123"/>
    </row>
    <row r="60" spans="1:40" s="69" customFormat="1" ht="16.5" customHeight="1" thickBot="1">
      <c r="A60" s="590" t="s">
        <v>1029</v>
      </c>
      <c r="B60" s="591"/>
      <c r="C60" s="591"/>
      <c r="D60" s="591"/>
      <c r="E60" s="591"/>
      <c r="F60" s="591"/>
      <c r="G60" s="591"/>
      <c r="H60" s="591"/>
      <c r="I60" s="592"/>
      <c r="J60" s="592"/>
      <c r="K60" s="592"/>
      <c r="L60" s="592"/>
      <c r="M60" s="592"/>
      <c r="N60" s="592"/>
      <c r="O60" s="592"/>
      <c r="P60" s="592"/>
      <c r="Q60" s="592"/>
      <c r="R60" s="592"/>
      <c r="S60" s="592"/>
      <c r="T60" s="593"/>
      <c r="U60" s="167"/>
      <c r="V60" s="168"/>
      <c r="W60" s="76"/>
      <c r="X60" s="76"/>
      <c r="Y60" s="76"/>
      <c r="Z60" s="76"/>
      <c r="AA60" s="76"/>
      <c r="AB60" s="87"/>
      <c r="AC60" s="174"/>
      <c r="AD60" s="84"/>
      <c r="AF60" s="123"/>
      <c r="AG60" s="123"/>
      <c r="AH60" s="123"/>
      <c r="AI60" s="123"/>
      <c r="AL60" s="123"/>
      <c r="AM60" s="123"/>
      <c r="AN60" s="123"/>
    </row>
    <row r="61" spans="1:40" s="69" customFormat="1" ht="35.25" customHeight="1" thickBot="1">
      <c r="A61" s="170"/>
      <c r="B61" s="171"/>
      <c r="C61" s="171"/>
      <c r="D61" s="171"/>
      <c r="E61" s="560" t="s">
        <v>992</v>
      </c>
      <c r="F61" s="560"/>
      <c r="G61" s="560"/>
      <c r="H61" s="561"/>
      <c r="I61" s="53"/>
      <c r="J61" s="562" t="s">
        <v>1032</v>
      </c>
      <c r="K61" s="563"/>
      <c r="L61" s="563"/>
      <c r="M61" s="564"/>
      <c r="N61" s="53"/>
      <c r="O61" s="565" t="s">
        <v>1033</v>
      </c>
      <c r="P61" s="566"/>
      <c r="Q61" s="566"/>
      <c r="R61" s="566"/>
      <c r="S61" s="566"/>
      <c r="T61" s="567"/>
      <c r="U61" s="108"/>
      <c r="V61" s="168"/>
      <c r="W61" s="76"/>
      <c r="X61" s="76"/>
      <c r="Y61" s="76"/>
      <c r="Z61" s="76"/>
      <c r="AA61" s="76"/>
      <c r="AB61" s="87"/>
      <c r="AC61" s="174"/>
      <c r="AD61" s="84"/>
      <c r="AF61" s="123"/>
      <c r="AG61" s="123"/>
      <c r="AH61" s="123"/>
      <c r="AI61" s="123"/>
      <c r="AL61" s="123"/>
      <c r="AM61" s="123"/>
      <c r="AN61" s="123"/>
    </row>
    <row r="62" spans="29:40" ht="12.75">
      <c r="AC62" s="174"/>
      <c r="AD62" s="84"/>
      <c r="AF62" s="123"/>
      <c r="AG62" s="123"/>
      <c r="AH62" s="123"/>
      <c r="AI62" s="123"/>
      <c r="AL62" s="123"/>
      <c r="AM62" s="123"/>
      <c r="AN62" s="123"/>
    </row>
    <row r="63" spans="29:40" ht="12.75">
      <c r="AC63" s="174"/>
      <c r="AD63" s="84"/>
      <c r="AF63" s="123"/>
      <c r="AG63" s="123"/>
      <c r="AH63" s="123"/>
      <c r="AI63" s="123"/>
      <c r="AL63" s="123"/>
      <c r="AM63" s="123"/>
      <c r="AN63" s="123"/>
    </row>
    <row r="64" spans="29:40" ht="12.75">
      <c r="AC64" s="174"/>
      <c r="AD64" s="84"/>
      <c r="AF64" s="123"/>
      <c r="AG64" s="123"/>
      <c r="AH64" s="123"/>
      <c r="AI64" s="123"/>
      <c r="AL64" s="123"/>
      <c r="AM64" s="123"/>
      <c r="AN64" s="123"/>
    </row>
    <row r="65" spans="29:40" ht="12.75">
      <c r="AC65" s="174"/>
      <c r="AD65" s="84"/>
      <c r="AF65" s="123"/>
      <c r="AG65" s="123"/>
      <c r="AH65" s="123"/>
      <c r="AI65" s="123"/>
      <c r="AL65" s="123"/>
      <c r="AM65" s="123"/>
      <c r="AN65" s="123"/>
    </row>
    <row r="66" spans="29:40" ht="12.75">
      <c r="AC66" s="174"/>
      <c r="AD66" s="84"/>
      <c r="AF66" s="123"/>
      <c r="AG66" s="123"/>
      <c r="AH66" s="123"/>
      <c r="AI66" s="123"/>
      <c r="AL66" s="123"/>
      <c r="AM66" s="123"/>
      <c r="AN66" s="123"/>
    </row>
    <row r="67" spans="29:40" ht="12.75">
      <c r="AC67" s="174"/>
      <c r="AD67" s="84"/>
      <c r="AF67" s="123"/>
      <c r="AG67" s="123"/>
      <c r="AH67" s="123"/>
      <c r="AI67" s="123"/>
      <c r="AL67" s="123"/>
      <c r="AM67" s="123"/>
      <c r="AN67" s="123"/>
    </row>
    <row r="68" spans="29:40" ht="12.75">
      <c r="AC68" s="174"/>
      <c r="AD68" s="84"/>
      <c r="AF68" s="123"/>
      <c r="AG68" s="123"/>
      <c r="AH68" s="123"/>
      <c r="AI68" s="123"/>
      <c r="AL68" s="123"/>
      <c r="AM68" s="123"/>
      <c r="AN68" s="123"/>
    </row>
    <row r="69" spans="29:40" ht="12.75">
      <c r="AC69" s="174"/>
      <c r="AD69" s="84"/>
      <c r="AF69" s="123"/>
      <c r="AG69" s="123"/>
      <c r="AH69" s="123"/>
      <c r="AI69" s="123"/>
      <c r="AL69" s="123"/>
      <c r="AM69" s="123"/>
      <c r="AN69" s="123"/>
    </row>
    <row r="70" spans="29:40" ht="12.75">
      <c r="AC70" s="174"/>
      <c r="AD70" s="84"/>
      <c r="AF70" s="123"/>
      <c r="AG70" s="123"/>
      <c r="AH70" s="123"/>
      <c r="AI70" s="123"/>
      <c r="AL70" s="123"/>
      <c r="AM70" s="123"/>
      <c r="AN70" s="123"/>
    </row>
    <row r="71" spans="29:40" ht="12.75">
      <c r="AC71" s="174"/>
      <c r="AD71" s="84"/>
      <c r="AF71" s="123"/>
      <c r="AG71" s="123"/>
      <c r="AH71" s="123"/>
      <c r="AI71" s="123"/>
      <c r="AL71" s="123"/>
      <c r="AM71" s="123"/>
      <c r="AN71" s="123"/>
    </row>
    <row r="72" spans="29:40" ht="12.75">
      <c r="AC72" s="174"/>
      <c r="AD72" s="84"/>
      <c r="AF72" s="123"/>
      <c r="AG72" s="123"/>
      <c r="AH72" s="123"/>
      <c r="AI72" s="123"/>
      <c r="AL72" s="123"/>
      <c r="AM72" s="123"/>
      <c r="AN72" s="123"/>
    </row>
    <row r="73" spans="29:40" ht="12.75">
      <c r="AC73" s="174"/>
      <c r="AD73" s="84"/>
      <c r="AF73" s="123"/>
      <c r="AG73" s="123"/>
      <c r="AH73" s="123"/>
      <c r="AI73" s="123"/>
      <c r="AL73" s="123"/>
      <c r="AM73" s="123"/>
      <c r="AN73" s="123"/>
    </row>
    <row r="74" spans="29:40" ht="12.75">
      <c r="AC74" s="174"/>
      <c r="AD74" s="84"/>
      <c r="AF74" s="123"/>
      <c r="AG74" s="123"/>
      <c r="AH74" s="123"/>
      <c r="AI74" s="123"/>
      <c r="AL74" s="123"/>
      <c r="AM74" s="123"/>
      <c r="AN74" s="123"/>
    </row>
    <row r="75" spans="29:40" ht="12.75">
      <c r="AC75" s="174"/>
      <c r="AD75" s="84"/>
      <c r="AF75" s="123"/>
      <c r="AG75" s="123"/>
      <c r="AH75" s="123"/>
      <c r="AI75" s="123"/>
      <c r="AL75" s="123"/>
      <c r="AM75" s="123"/>
      <c r="AN75" s="146"/>
    </row>
    <row r="76" spans="29:40" ht="12.75">
      <c r="AC76" s="174"/>
      <c r="AD76" s="84"/>
      <c r="AF76" s="123"/>
      <c r="AG76" s="123"/>
      <c r="AH76" s="123"/>
      <c r="AI76" s="123"/>
      <c r="AL76" s="123"/>
      <c r="AM76" s="146"/>
      <c r="AN76" s="197"/>
    </row>
    <row r="77" spans="29:40" ht="12.75">
      <c r="AC77" s="174"/>
      <c r="AD77" s="84"/>
      <c r="AF77" s="123"/>
      <c r="AG77" s="123"/>
      <c r="AH77" s="146"/>
      <c r="AI77" s="146"/>
      <c r="AL77" s="123"/>
      <c r="AM77" s="197"/>
      <c r="AN77" s="69"/>
    </row>
    <row r="78" spans="29:40" ht="12.75">
      <c r="AC78" s="175"/>
      <c r="AD78" s="149"/>
      <c r="AF78" s="146"/>
      <c r="AG78" s="146"/>
      <c r="AH78" s="197"/>
      <c r="AI78" s="197"/>
      <c r="AL78" s="146"/>
      <c r="AM78" s="69"/>
      <c r="AN78" s="69"/>
    </row>
    <row r="79" spans="29:39" ht="12.75">
      <c r="AC79" s="166"/>
      <c r="AD79" s="166"/>
      <c r="AF79" s="197"/>
      <c r="AG79" s="197"/>
      <c r="AH79" s="69"/>
      <c r="AI79" s="69"/>
      <c r="AL79" s="197"/>
      <c r="AM79" s="69"/>
    </row>
    <row r="80" spans="29:38" ht="12.75">
      <c r="AC80" s="87"/>
      <c r="AD80" s="87"/>
      <c r="AF80" s="69"/>
      <c r="AG80" s="69"/>
      <c r="AH80" s="69"/>
      <c r="AI80" s="69"/>
      <c r="AL80" s="69"/>
    </row>
    <row r="81" spans="29:38" ht="12.75">
      <c r="AC81" s="87"/>
      <c r="AD81" s="87"/>
      <c r="AF81" s="69"/>
      <c r="AG81" s="69"/>
      <c r="AL81" s="69"/>
    </row>
  </sheetData>
  <sheetProtection/>
  <protectedRanges>
    <protectedRange password="DF59" sqref="D1:Q14" name="cooperator"/>
    <protectedRange password="DF59" sqref="B18:P57" name="data"/>
    <protectedRange sqref="A60:T61" name="signature"/>
  </protectedRanges>
  <mergeCells count="44">
    <mergeCell ref="D5:K5"/>
    <mergeCell ref="D6:H6"/>
    <mergeCell ref="I6:Q6"/>
    <mergeCell ref="L3:M3"/>
    <mergeCell ref="N3:P3"/>
    <mergeCell ref="L1:M1"/>
    <mergeCell ref="N1:P1"/>
    <mergeCell ref="D2:K2"/>
    <mergeCell ref="I11:J11"/>
    <mergeCell ref="L2:M2"/>
    <mergeCell ref="N2:P2"/>
    <mergeCell ref="D10:H10"/>
    <mergeCell ref="I10:J10"/>
    <mergeCell ref="K10:M10"/>
    <mergeCell ref="D3:K3"/>
    <mergeCell ref="A60:T60"/>
    <mergeCell ref="R6:T6"/>
    <mergeCell ref="D9:H9"/>
    <mergeCell ref="I9:J9"/>
    <mergeCell ref="K9:M9"/>
    <mergeCell ref="D8:H8"/>
    <mergeCell ref="I8:J8"/>
    <mergeCell ref="K8:M8"/>
    <mergeCell ref="A1:A14"/>
    <mergeCell ref="D1:K1"/>
    <mergeCell ref="R7:T14"/>
    <mergeCell ref="D12:H12"/>
    <mergeCell ref="I12:J12"/>
    <mergeCell ref="K12:M12"/>
    <mergeCell ref="D11:H11"/>
    <mergeCell ref="K11:M11"/>
    <mergeCell ref="D7:H7"/>
    <mergeCell ref="I7:J7"/>
    <mergeCell ref="K7:Q7"/>
    <mergeCell ref="E61:H61"/>
    <mergeCell ref="J61:M61"/>
    <mergeCell ref="O61:T61"/>
    <mergeCell ref="D13:H13"/>
    <mergeCell ref="I13:J13"/>
    <mergeCell ref="K13:M13"/>
    <mergeCell ref="D14:H14"/>
    <mergeCell ref="I14:J14"/>
    <mergeCell ref="K14:M14"/>
    <mergeCell ref="A59:T59"/>
  </mergeCells>
  <dataValidations count="22">
    <dataValidation type="custom" allowBlank="1" showInputMessage="1" showErrorMessage="1" sqref="M19:O19 O23 L19:L57">
      <formula1>M18</formula1>
    </dataValidation>
    <dataValidation type="list" allowBlank="1" showInputMessage="1" sqref="N61 I61">
      <formula1>$AA$2</formula1>
    </dataValidation>
    <dataValidation type="list" showInputMessage="1" sqref="D6:H6">
      <formula1>$V$2:$V$10</formula1>
    </dataValidation>
    <dataValidation type="list" allowBlank="1" showInputMessage="1" sqref="D11:H11">
      <formula1>$X$2:$X$10</formula1>
    </dataValidation>
    <dataValidation type="list" allowBlank="1" showInputMessage="1" sqref="D10:H10">
      <formula1>$W$2:$W$5</formula1>
    </dataValidation>
    <dataValidation type="list" allowBlank="1" showInputMessage="1" sqref="D12:H12">
      <formula1>$Y$2:$Y$3</formula1>
    </dataValidation>
    <dataValidation type="list" allowBlank="1" showInputMessage="1" sqref="AA28">
      <formula1>$AC$2:$AC$17</formula1>
    </dataValidation>
    <dataValidation type="list" allowBlank="1" showInputMessage="1" sqref="G18:G57">
      <formula1>$AD$2:$AD$10</formula1>
    </dataValidation>
    <dataValidation type="list" allowBlank="1" showInputMessage="1" sqref="K14:M14">
      <formula1>$AL$2:$AL$8</formula1>
    </dataValidation>
    <dataValidation type="list" allowBlank="1" showInputMessage="1" sqref="K12:M12">
      <formula1>$AJ$2:$AJ$4</formula1>
    </dataValidation>
    <dataValidation type="list" allowBlank="1" showInputMessage="1" sqref="K11:M11">
      <formula1>$AI$2:$AI$13</formula1>
    </dataValidation>
    <dataValidation type="list" allowBlank="1" showInputMessage="1" sqref="K9:M9">
      <formula1>$AG$2:$AG$13</formula1>
    </dataValidation>
    <dataValidation type="list" allowBlank="1" showInputMessage="1" sqref="K8:M8">
      <formula1>$AF$2:$AF$13</formula1>
    </dataValidation>
    <dataValidation type="list" allowBlank="1" showInputMessage="1" sqref="K10:M10">
      <formula1>$AH$2:$AH$13</formula1>
    </dataValidation>
    <dataValidation allowBlank="1" showInputMessage="1" sqref="F18:F20 F22:F57 C18:C57"/>
    <dataValidation type="list" allowBlank="1" showInputMessage="1" sqref="E18:E57">
      <formula1>$AC$2:$AC$18</formula1>
    </dataValidation>
    <dataValidation type="list" allowBlank="1" showInputMessage="1" sqref="H18:H57">
      <formula1>$AE$2:$AE$3</formula1>
    </dataValidation>
    <dataValidation type="list" allowBlank="1" showInputMessage="1" sqref="I18:I57">
      <formula1>$AE$7:$AE$8</formula1>
    </dataValidation>
    <dataValidation type="list" allowBlank="1" showInputMessage="1" sqref="B18:B57">
      <formula1>$AM$2:$AM$20</formula1>
    </dataValidation>
    <dataValidation type="list" allowBlank="1" showInputMessage="1" sqref="D18:D57">
      <formula1>$AN$2:$AN$36</formula1>
    </dataValidation>
    <dataValidation type="list" allowBlank="1" showInputMessage="1" sqref="K13:M13">
      <formula1>$AK$2:$AK$4</formula1>
    </dataValidation>
    <dataValidation type="list" allowBlank="1" showInputMessage="1" showErrorMessage="1" sqref="N3:P3">
      <formula1>$Y$2:$Y$3</formula1>
    </dataValidation>
  </dataValidations>
  <printOptions/>
  <pageMargins left="0.25" right="0.25" top="0.5" bottom="0.56" header="0.25" footer="0.25"/>
  <pageSetup fitToHeight="2" fitToWidth="1" horizontalDpi="600" verticalDpi="600" orientation="landscape"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81"/>
  <sheetViews>
    <sheetView zoomScalePageLayoutView="0" workbookViewId="0" topLeftCell="A64">
      <selection activeCell="AS25" sqref="AS25"/>
    </sheetView>
  </sheetViews>
  <sheetFormatPr defaultColWidth="9.140625" defaultRowHeight="12.75"/>
  <cols>
    <col min="1" max="1" width="4.57421875" style="172" customWidth="1"/>
    <col min="2" max="2" width="12.421875" style="172" customWidth="1"/>
    <col min="3" max="3" width="12.421875" style="172" hidden="1" customWidth="1"/>
    <col min="4" max="4" width="12.00390625" style="172" customWidth="1"/>
    <col min="5" max="6" width="12.140625" style="172" customWidth="1"/>
    <col min="7" max="8" width="9.00390625" style="172" customWidth="1"/>
    <col min="9" max="9" width="8.8515625" style="172" customWidth="1"/>
    <col min="10" max="10" width="8.00390625" style="172" customWidth="1"/>
    <col min="11" max="13" width="7.140625" style="172" customWidth="1"/>
    <col min="14" max="14" width="6.140625" style="172" customWidth="1"/>
    <col min="15" max="15" width="9.00390625" style="172" customWidth="1"/>
    <col min="16" max="16" width="7.140625" style="172" customWidth="1"/>
    <col min="17" max="17" width="10.140625" style="172" customWidth="1"/>
    <col min="18" max="18" width="12.28125" style="172" customWidth="1"/>
    <col min="19" max="20" width="7.140625" style="172" customWidth="1"/>
    <col min="21" max="21" width="19.140625" style="169" hidden="1" customWidth="1"/>
    <col min="22" max="22" width="15.8515625" style="168" hidden="1" customWidth="1"/>
    <col min="23" max="23" width="12.28125" style="168" hidden="1" customWidth="1"/>
    <col min="24" max="24" width="12.421875" style="168" hidden="1" customWidth="1"/>
    <col min="25" max="25" width="9.00390625" style="168" hidden="1" customWidth="1"/>
    <col min="26" max="26" width="13.00390625" style="168" hidden="1" customWidth="1"/>
    <col min="27" max="27" width="12.57421875" style="168" hidden="1" customWidth="1"/>
    <col min="28" max="28" width="8.421875" style="168" hidden="1" customWidth="1"/>
    <col min="29" max="29" width="16.7109375" style="173" hidden="1" customWidth="1"/>
    <col min="30" max="30" width="19.57421875" style="173" hidden="1" customWidth="1"/>
    <col min="31" max="31" width="12.421875" style="169" hidden="1" customWidth="1"/>
    <col min="32" max="32" width="12.7109375" style="169" hidden="1" customWidth="1"/>
    <col min="33" max="33" width="15.00390625" style="169" hidden="1" customWidth="1"/>
    <col min="34" max="34" width="17.28125" style="169" hidden="1" customWidth="1"/>
    <col min="35" max="35" width="16.7109375" style="169" hidden="1" customWidth="1"/>
    <col min="36" max="36" width="15.28125" style="169" hidden="1" customWidth="1"/>
    <col min="37" max="41" width="9.140625" style="169" hidden="1" customWidth="1"/>
    <col min="42" max="46" width="9.140625" style="169" customWidth="1"/>
    <col min="47" max="16384" width="9.140625" style="169" customWidth="1"/>
  </cols>
  <sheetData>
    <row r="1" spans="1:40" s="69" customFormat="1" ht="19.5" customHeight="1">
      <c r="A1" s="598" t="s">
        <v>914</v>
      </c>
      <c r="B1" s="176" t="s">
        <v>915</v>
      </c>
      <c r="C1" s="176"/>
      <c r="D1" s="601"/>
      <c r="E1" s="601"/>
      <c r="F1" s="601"/>
      <c r="G1" s="601"/>
      <c r="H1" s="601"/>
      <c r="I1" s="601"/>
      <c r="J1" s="601"/>
      <c r="K1" s="601"/>
      <c r="L1" s="602" t="s">
        <v>916</v>
      </c>
      <c r="M1" s="603"/>
      <c r="N1" s="604"/>
      <c r="O1" s="604"/>
      <c r="P1" s="604"/>
      <c r="Q1" s="177"/>
      <c r="R1" s="63"/>
      <c r="S1" s="64"/>
      <c r="T1" s="65"/>
      <c r="U1" s="66"/>
      <c r="V1" s="67" t="s">
        <v>917</v>
      </c>
      <c r="W1" s="68" t="s">
        <v>918</v>
      </c>
      <c r="X1" s="67" t="s">
        <v>919</v>
      </c>
      <c r="Y1" s="67" t="s">
        <v>920</v>
      </c>
      <c r="Z1" s="67" t="s">
        <v>921</v>
      </c>
      <c r="AA1" s="71" t="s">
        <v>1058</v>
      </c>
      <c r="AB1" s="67" t="s">
        <v>922</v>
      </c>
      <c r="AC1" s="70" t="s">
        <v>923</v>
      </c>
      <c r="AD1" s="70" t="s">
        <v>924</v>
      </c>
      <c r="AE1" s="71" t="s">
        <v>1061</v>
      </c>
      <c r="AF1" s="71" t="s">
        <v>1034</v>
      </c>
      <c r="AG1" s="71" t="s">
        <v>1035</v>
      </c>
      <c r="AH1" s="71" t="s">
        <v>1036</v>
      </c>
      <c r="AI1" s="67" t="s">
        <v>1037</v>
      </c>
      <c r="AJ1" s="71" t="s">
        <v>1039</v>
      </c>
      <c r="AK1" s="71" t="s">
        <v>1038</v>
      </c>
      <c r="AL1" s="71" t="s">
        <v>953</v>
      </c>
      <c r="AM1" s="71" t="s">
        <v>1075</v>
      </c>
      <c r="AN1" s="71" t="s">
        <v>1097</v>
      </c>
    </row>
    <row r="2" spans="1:40" s="69" customFormat="1" ht="16.5" customHeight="1">
      <c r="A2" s="599"/>
      <c r="B2" s="72" t="s">
        <v>925</v>
      </c>
      <c r="C2" s="72"/>
      <c r="D2" s="605" t="s">
        <v>926</v>
      </c>
      <c r="E2" s="605"/>
      <c r="F2" s="605"/>
      <c r="G2" s="605"/>
      <c r="H2" s="605"/>
      <c r="I2" s="605"/>
      <c r="J2" s="605"/>
      <c r="K2" s="605"/>
      <c r="L2" s="606" t="s">
        <v>1030</v>
      </c>
      <c r="M2" s="607"/>
      <c r="N2" s="605"/>
      <c r="O2" s="605"/>
      <c r="P2" s="605"/>
      <c r="Q2" s="178"/>
      <c r="R2" s="73"/>
      <c r="S2" s="74"/>
      <c r="T2" s="75"/>
      <c r="U2" s="66"/>
      <c r="V2" s="76" t="s">
        <v>993</v>
      </c>
      <c r="W2" s="69" t="s">
        <v>1001</v>
      </c>
      <c r="X2" s="76" t="s">
        <v>1004</v>
      </c>
      <c r="Y2" s="76" t="s">
        <v>1028</v>
      </c>
      <c r="Z2" s="76" t="s">
        <v>1022</v>
      </c>
      <c r="AA2" s="69" t="s">
        <v>1057</v>
      </c>
      <c r="AB2" s="76" t="s">
        <v>1023</v>
      </c>
      <c r="AC2" s="77" t="s">
        <v>1132</v>
      </c>
      <c r="AD2" s="78" t="s">
        <v>1114</v>
      </c>
      <c r="AE2" s="69" t="s">
        <v>1062</v>
      </c>
      <c r="AF2" s="69" t="s">
        <v>1044</v>
      </c>
      <c r="AG2" s="69" t="s">
        <v>1044</v>
      </c>
      <c r="AH2" s="69" t="s">
        <v>1044</v>
      </c>
      <c r="AI2" s="69" t="s">
        <v>1044</v>
      </c>
      <c r="AJ2" s="69" t="s">
        <v>1048</v>
      </c>
      <c r="AK2" s="69" t="s">
        <v>1051</v>
      </c>
      <c r="AL2" s="69" t="s">
        <v>1052</v>
      </c>
      <c r="AM2" s="69" t="s">
        <v>1084</v>
      </c>
      <c r="AN2" s="69" t="s">
        <v>1120</v>
      </c>
    </row>
    <row r="3" spans="1:40" s="69" customFormat="1" ht="16.5" customHeight="1">
      <c r="A3" s="599"/>
      <c r="B3" s="72" t="s">
        <v>927</v>
      </c>
      <c r="C3" s="72"/>
      <c r="D3" s="605"/>
      <c r="E3" s="605"/>
      <c r="F3" s="605"/>
      <c r="G3" s="605"/>
      <c r="H3" s="605"/>
      <c r="I3" s="605"/>
      <c r="J3" s="605"/>
      <c r="K3" s="605"/>
      <c r="L3" s="606" t="s">
        <v>1177</v>
      </c>
      <c r="M3" s="606"/>
      <c r="N3" s="615"/>
      <c r="O3" s="615"/>
      <c r="P3" s="615"/>
      <c r="Q3" s="178"/>
      <c r="R3" s="73"/>
      <c r="S3" s="74"/>
      <c r="T3" s="75"/>
      <c r="U3" s="66"/>
      <c r="V3" s="76" t="s">
        <v>994</v>
      </c>
      <c r="W3" s="69" t="s">
        <v>1002</v>
      </c>
      <c r="X3" s="76" t="s">
        <v>1005</v>
      </c>
      <c r="Y3" s="76" t="s">
        <v>1027</v>
      </c>
      <c r="Z3" s="76" t="s">
        <v>1021</v>
      </c>
      <c r="AB3" s="76" t="s">
        <v>1024</v>
      </c>
      <c r="AC3" s="79" t="s">
        <v>1170</v>
      </c>
      <c r="AD3" s="78" t="s">
        <v>1071</v>
      </c>
      <c r="AE3" s="69" t="s">
        <v>1063</v>
      </c>
      <c r="AF3" s="69" t="s">
        <v>1102</v>
      </c>
      <c r="AG3" s="69" t="s">
        <v>1102</v>
      </c>
      <c r="AH3" s="69" t="s">
        <v>1045</v>
      </c>
      <c r="AI3" s="69" t="s">
        <v>1045</v>
      </c>
      <c r="AJ3" s="69" t="s">
        <v>1069</v>
      </c>
      <c r="AK3" s="69" t="s">
        <v>1055</v>
      </c>
      <c r="AL3" s="69" t="s">
        <v>1115</v>
      </c>
      <c r="AM3" s="69" t="s">
        <v>1081</v>
      </c>
      <c r="AN3" s="69" t="s">
        <v>1157</v>
      </c>
    </row>
    <row r="4" spans="1:40" s="69" customFormat="1" ht="16.5" customHeight="1">
      <c r="A4" s="599"/>
      <c r="B4" s="72" t="s">
        <v>928</v>
      </c>
      <c r="C4" s="72"/>
      <c r="D4" s="2"/>
      <c r="E4" s="2"/>
      <c r="F4" s="2"/>
      <c r="G4" s="2"/>
      <c r="H4" s="2"/>
      <c r="I4" s="2" t="s">
        <v>926</v>
      </c>
      <c r="J4" s="2"/>
      <c r="K4" s="2"/>
      <c r="L4" s="179"/>
      <c r="M4" s="179" t="s">
        <v>929</v>
      </c>
      <c r="N4" s="3">
        <v>4</v>
      </c>
      <c r="O4" s="180" t="s">
        <v>930</v>
      </c>
      <c r="P4" s="180" t="s">
        <v>926</v>
      </c>
      <c r="Q4" s="178"/>
      <c r="R4" s="73"/>
      <c r="S4" s="74"/>
      <c r="T4" s="75"/>
      <c r="U4" s="66"/>
      <c r="V4" s="69" t="s">
        <v>1156</v>
      </c>
      <c r="W4" s="69" t="s">
        <v>1003</v>
      </c>
      <c r="X4" s="76" t="s">
        <v>1006</v>
      </c>
      <c r="Z4" s="76" t="s">
        <v>1020</v>
      </c>
      <c r="AB4" s="76" t="s">
        <v>1025</v>
      </c>
      <c r="AC4" s="69" t="s">
        <v>1169</v>
      </c>
      <c r="AD4" s="80" t="s">
        <v>1067</v>
      </c>
      <c r="AF4" s="69" t="s">
        <v>1045</v>
      </c>
      <c r="AG4" s="69" t="s">
        <v>1045</v>
      </c>
      <c r="AH4" s="69" t="s">
        <v>1041</v>
      </c>
      <c r="AI4" s="69" t="s">
        <v>1041</v>
      </c>
      <c r="AJ4" s="69" t="s">
        <v>1049</v>
      </c>
      <c r="AK4" s="69" t="s">
        <v>1050</v>
      </c>
      <c r="AL4" s="69" t="s">
        <v>1053</v>
      </c>
      <c r="AM4" s="69" t="s">
        <v>1082</v>
      </c>
      <c r="AN4" s="69" t="s">
        <v>1176</v>
      </c>
    </row>
    <row r="5" spans="1:40" s="69" customFormat="1" ht="16.5" customHeight="1" thickBot="1">
      <c r="A5" s="599"/>
      <c r="B5" s="72" t="s">
        <v>931</v>
      </c>
      <c r="C5" s="72"/>
      <c r="D5" s="610"/>
      <c r="E5" s="610"/>
      <c r="F5" s="610"/>
      <c r="G5" s="610"/>
      <c r="H5" s="610"/>
      <c r="I5" s="610"/>
      <c r="J5" s="610"/>
      <c r="K5" s="610"/>
      <c r="L5" s="181"/>
      <c r="M5" s="181" t="s">
        <v>932</v>
      </c>
      <c r="N5" s="4">
        <v>0.07</v>
      </c>
      <c r="O5" s="180" t="s">
        <v>933</v>
      </c>
      <c r="P5" s="180"/>
      <c r="Q5" s="178"/>
      <c r="R5" s="73"/>
      <c r="S5" s="74"/>
      <c r="T5" s="75"/>
      <c r="U5" s="66"/>
      <c r="V5" s="76" t="s">
        <v>995</v>
      </c>
      <c r="W5" s="69" t="s">
        <v>1026</v>
      </c>
      <c r="X5" s="76" t="s">
        <v>1007</v>
      </c>
      <c r="Z5" s="76" t="s">
        <v>1019</v>
      </c>
      <c r="AA5" s="71"/>
      <c r="AC5" s="69" t="s">
        <v>1168</v>
      </c>
      <c r="AD5" s="69" t="s">
        <v>1171</v>
      </c>
      <c r="AF5" s="69" t="s">
        <v>1041</v>
      </c>
      <c r="AG5" s="69" t="s">
        <v>1041</v>
      </c>
      <c r="AH5" s="69" t="s">
        <v>1123</v>
      </c>
      <c r="AI5" s="69" t="s">
        <v>1123</v>
      </c>
      <c r="AL5" s="69" t="s">
        <v>1116</v>
      </c>
      <c r="AM5" s="69" t="s">
        <v>1079</v>
      </c>
      <c r="AN5" s="69" t="s">
        <v>1121</v>
      </c>
    </row>
    <row r="6" spans="1:40" s="69" customFormat="1" ht="16.5" customHeight="1" thickBot="1">
      <c r="A6" s="599"/>
      <c r="B6" s="82" t="s">
        <v>934</v>
      </c>
      <c r="C6" s="82"/>
      <c r="D6" s="611"/>
      <c r="E6" s="611"/>
      <c r="F6" s="611"/>
      <c r="G6" s="611"/>
      <c r="H6" s="612"/>
      <c r="I6" s="613" t="s">
        <v>1173</v>
      </c>
      <c r="J6" s="614"/>
      <c r="K6" s="614"/>
      <c r="L6" s="614"/>
      <c r="M6" s="614"/>
      <c r="N6" s="614"/>
      <c r="O6" s="614"/>
      <c r="P6" s="614"/>
      <c r="Q6" s="614"/>
      <c r="R6" s="506"/>
      <c r="S6" s="507"/>
      <c r="T6" s="508"/>
      <c r="U6" s="83"/>
      <c r="V6" s="76" t="s">
        <v>996</v>
      </c>
      <c r="X6" s="76" t="s">
        <v>1008</v>
      </c>
      <c r="Y6" s="69" t="s">
        <v>926</v>
      </c>
      <c r="Z6" s="76" t="s">
        <v>1018</v>
      </c>
      <c r="AA6" s="81"/>
      <c r="AB6" s="76"/>
      <c r="AC6" s="84" t="s">
        <v>1128</v>
      </c>
      <c r="AD6" s="69" t="s">
        <v>1172</v>
      </c>
      <c r="AE6" s="71" t="s">
        <v>1064</v>
      </c>
      <c r="AF6" s="69" t="s">
        <v>1123</v>
      </c>
      <c r="AG6" s="69" t="s">
        <v>1123</v>
      </c>
      <c r="AH6" s="69" t="s">
        <v>1046</v>
      </c>
      <c r="AI6" s="69" t="s">
        <v>1046</v>
      </c>
      <c r="AL6" s="69" t="s">
        <v>1054</v>
      </c>
      <c r="AM6" s="69" t="s">
        <v>1083</v>
      </c>
      <c r="AN6" s="69" t="s">
        <v>1122</v>
      </c>
    </row>
    <row r="7" spans="1:40" s="69" customFormat="1" ht="16.5" customHeight="1">
      <c r="A7" s="599"/>
      <c r="B7" s="82" t="s">
        <v>935</v>
      </c>
      <c r="C7" s="82"/>
      <c r="D7" s="585"/>
      <c r="E7" s="585"/>
      <c r="F7" s="585"/>
      <c r="G7" s="585"/>
      <c r="H7" s="586"/>
      <c r="I7" s="570" t="s">
        <v>936</v>
      </c>
      <c r="J7" s="571"/>
      <c r="K7" s="587"/>
      <c r="L7" s="588"/>
      <c r="M7" s="588"/>
      <c r="N7" s="588"/>
      <c r="O7" s="588"/>
      <c r="P7" s="588"/>
      <c r="Q7" s="589"/>
      <c r="R7" s="495" t="s">
        <v>1060</v>
      </c>
      <c r="S7" s="496"/>
      <c r="T7" s="497"/>
      <c r="U7" s="85"/>
      <c r="V7" s="76" t="s">
        <v>997</v>
      </c>
      <c r="X7" s="76" t="s">
        <v>1009</v>
      </c>
      <c r="Z7" s="76" t="s">
        <v>1017</v>
      </c>
      <c r="AA7" s="81"/>
      <c r="AB7" s="76"/>
      <c r="AC7" s="69" t="s">
        <v>1125</v>
      </c>
      <c r="AD7" s="78" t="s">
        <v>1152</v>
      </c>
      <c r="AE7" s="69" t="s">
        <v>1062</v>
      </c>
      <c r="AF7" s="69" t="s">
        <v>1046</v>
      </c>
      <c r="AG7" s="69" t="s">
        <v>1046</v>
      </c>
      <c r="AH7" s="69" t="s">
        <v>1040</v>
      </c>
      <c r="AI7" s="69" t="s">
        <v>1040</v>
      </c>
      <c r="AL7" s="69" t="s">
        <v>1142</v>
      </c>
      <c r="AM7" s="69" t="s">
        <v>1092</v>
      </c>
      <c r="AN7" s="69" t="s">
        <v>1158</v>
      </c>
    </row>
    <row r="8" spans="1:40" s="69" customFormat="1" ht="16.5" customHeight="1">
      <c r="A8" s="599"/>
      <c r="B8" s="72" t="s">
        <v>937</v>
      </c>
      <c r="C8" s="72"/>
      <c r="D8" s="596"/>
      <c r="E8" s="596"/>
      <c r="F8" s="596"/>
      <c r="G8" s="596"/>
      <c r="H8" s="597"/>
      <c r="I8" s="570" t="s">
        <v>938</v>
      </c>
      <c r="J8" s="571"/>
      <c r="K8" s="572"/>
      <c r="L8" s="572"/>
      <c r="M8" s="573"/>
      <c r="N8" s="88" t="s">
        <v>939</v>
      </c>
      <c r="O8" s="5"/>
      <c r="P8" s="89" t="s">
        <v>940</v>
      </c>
      <c r="Q8" s="6"/>
      <c r="R8" s="495"/>
      <c r="S8" s="496"/>
      <c r="T8" s="497"/>
      <c r="U8" s="85"/>
      <c r="V8" s="69" t="s">
        <v>998</v>
      </c>
      <c r="X8" s="76" t="s">
        <v>1010</v>
      </c>
      <c r="Z8" s="76" t="s">
        <v>1016</v>
      </c>
      <c r="AA8" s="86"/>
      <c r="AB8" s="76"/>
      <c r="AC8" s="69" t="s">
        <v>1126</v>
      </c>
      <c r="AD8" s="84" t="s">
        <v>1153</v>
      </c>
      <c r="AE8" s="69" t="s">
        <v>1063</v>
      </c>
      <c r="AF8" s="69" t="s">
        <v>1040</v>
      </c>
      <c r="AG8" s="69" t="s">
        <v>1040</v>
      </c>
      <c r="AH8" s="69" t="s">
        <v>1043</v>
      </c>
      <c r="AI8" s="69" t="s">
        <v>1043</v>
      </c>
      <c r="AL8" s="69" t="s">
        <v>1056</v>
      </c>
      <c r="AM8" s="69" t="s">
        <v>1104</v>
      </c>
      <c r="AN8" s="69" t="s">
        <v>1166</v>
      </c>
    </row>
    <row r="9" spans="1:40" s="69" customFormat="1" ht="16.5" customHeight="1">
      <c r="A9" s="599"/>
      <c r="B9" s="72" t="s">
        <v>941</v>
      </c>
      <c r="C9" s="72"/>
      <c r="D9" s="594"/>
      <c r="E9" s="594"/>
      <c r="F9" s="594"/>
      <c r="G9" s="594"/>
      <c r="H9" s="595"/>
      <c r="I9" s="570" t="s">
        <v>942</v>
      </c>
      <c r="J9" s="571"/>
      <c r="K9" s="572"/>
      <c r="L9" s="572"/>
      <c r="M9" s="573"/>
      <c r="N9" s="88" t="s">
        <v>939</v>
      </c>
      <c r="O9" s="5"/>
      <c r="P9" s="89" t="s">
        <v>940</v>
      </c>
      <c r="Q9" s="6"/>
      <c r="R9" s="495"/>
      <c r="S9" s="496"/>
      <c r="T9" s="497"/>
      <c r="U9" s="90"/>
      <c r="V9" s="76" t="s">
        <v>999</v>
      </c>
      <c r="X9" s="76" t="s">
        <v>1011</v>
      </c>
      <c r="Z9" s="76" t="s">
        <v>1015</v>
      </c>
      <c r="AA9" s="76"/>
      <c r="AB9" s="76"/>
      <c r="AC9" s="91" t="s">
        <v>1131</v>
      </c>
      <c r="AD9" s="87" t="s">
        <v>1154</v>
      </c>
      <c r="AF9" s="69" t="s">
        <v>1043</v>
      </c>
      <c r="AG9" s="69" t="s">
        <v>1043</v>
      </c>
      <c r="AH9" s="69" t="s">
        <v>1042</v>
      </c>
      <c r="AI9" s="69" t="s">
        <v>1042</v>
      </c>
      <c r="AM9" s="69" t="s">
        <v>1085</v>
      </c>
      <c r="AN9" s="123" t="s">
        <v>1165</v>
      </c>
    </row>
    <row r="10" spans="1:40" s="69" customFormat="1" ht="16.5" customHeight="1">
      <c r="A10" s="599"/>
      <c r="B10" s="72" t="s">
        <v>943</v>
      </c>
      <c r="C10" s="72"/>
      <c r="D10" s="608"/>
      <c r="E10" s="608"/>
      <c r="F10" s="608"/>
      <c r="G10" s="608"/>
      <c r="H10" s="609"/>
      <c r="I10" s="570" t="s">
        <v>944</v>
      </c>
      <c r="J10" s="571"/>
      <c r="K10" s="572"/>
      <c r="L10" s="572"/>
      <c r="M10" s="573"/>
      <c r="N10" s="88" t="s">
        <v>939</v>
      </c>
      <c r="O10" s="5"/>
      <c r="P10" s="89" t="s">
        <v>940</v>
      </c>
      <c r="Q10" s="6"/>
      <c r="R10" s="495"/>
      <c r="S10" s="496"/>
      <c r="T10" s="497"/>
      <c r="U10" s="85"/>
      <c r="V10" s="76" t="s">
        <v>1000</v>
      </c>
      <c r="X10" s="76" t="s">
        <v>1012</v>
      </c>
      <c r="Z10" s="76" t="s">
        <v>1014</v>
      </c>
      <c r="AA10" s="76"/>
      <c r="AB10" s="76"/>
      <c r="AC10" s="91" t="s">
        <v>1130</v>
      </c>
      <c r="AD10" s="87" t="s">
        <v>1155</v>
      </c>
      <c r="AF10" s="69" t="s">
        <v>1042</v>
      </c>
      <c r="AG10" s="69" t="s">
        <v>1042</v>
      </c>
      <c r="AH10" s="69" t="s">
        <v>1068</v>
      </c>
      <c r="AI10" s="69" t="s">
        <v>1068</v>
      </c>
      <c r="AM10" s="69" t="s">
        <v>1086</v>
      </c>
      <c r="AN10" s="118" t="s">
        <v>1110</v>
      </c>
    </row>
    <row r="11" spans="1:40" s="69" customFormat="1" ht="16.5" customHeight="1">
      <c r="A11" s="599"/>
      <c r="B11" s="72" t="s">
        <v>945</v>
      </c>
      <c r="C11" s="72"/>
      <c r="D11" s="583"/>
      <c r="E11" s="583"/>
      <c r="F11" s="583"/>
      <c r="G11" s="583"/>
      <c r="H11" s="584"/>
      <c r="I11" s="570" t="s">
        <v>946</v>
      </c>
      <c r="J11" s="571"/>
      <c r="K11" s="572"/>
      <c r="L11" s="572"/>
      <c r="M11" s="573"/>
      <c r="N11" s="88" t="s">
        <v>939</v>
      </c>
      <c r="O11" s="5" t="s">
        <v>926</v>
      </c>
      <c r="P11" s="89" t="s">
        <v>940</v>
      </c>
      <c r="Q11" s="6"/>
      <c r="R11" s="495"/>
      <c r="S11" s="496"/>
      <c r="T11" s="497"/>
      <c r="U11" s="85"/>
      <c r="X11" s="76"/>
      <c r="Z11" s="76" t="s">
        <v>1013</v>
      </c>
      <c r="AA11" s="76"/>
      <c r="AB11" s="76"/>
      <c r="AC11" s="69" t="s">
        <v>1129</v>
      </c>
      <c r="AD11" s="78" t="s">
        <v>1072</v>
      </c>
      <c r="AF11" s="69" t="s">
        <v>1068</v>
      </c>
      <c r="AG11" s="69" t="s">
        <v>1068</v>
      </c>
      <c r="AH11" s="69" t="s">
        <v>1073</v>
      </c>
      <c r="AI11" s="69" t="s">
        <v>1073</v>
      </c>
      <c r="AM11" s="69" t="s">
        <v>1087</v>
      </c>
      <c r="AN11" s="118" t="s">
        <v>1101</v>
      </c>
    </row>
    <row r="12" spans="1:40" s="69" customFormat="1" ht="16.5" customHeight="1">
      <c r="A12" s="599"/>
      <c r="B12" s="72" t="s">
        <v>947</v>
      </c>
      <c r="C12" s="72"/>
      <c r="D12" s="583"/>
      <c r="E12" s="583"/>
      <c r="F12" s="583"/>
      <c r="G12" s="583"/>
      <c r="H12" s="584"/>
      <c r="I12" s="570" t="s">
        <v>948</v>
      </c>
      <c r="J12" s="571"/>
      <c r="K12" s="572"/>
      <c r="L12" s="572"/>
      <c r="M12" s="573"/>
      <c r="N12" s="88" t="s">
        <v>939</v>
      </c>
      <c r="O12" s="5"/>
      <c r="P12" s="89" t="s">
        <v>940</v>
      </c>
      <c r="Q12" s="6" t="s">
        <v>926</v>
      </c>
      <c r="R12" s="495"/>
      <c r="S12" s="496"/>
      <c r="T12" s="497"/>
      <c r="U12" s="85"/>
      <c r="AC12" s="78" t="s">
        <v>1135</v>
      </c>
      <c r="AF12" s="69" t="s">
        <v>1073</v>
      </c>
      <c r="AG12" s="69" t="s">
        <v>1073</v>
      </c>
      <c r="AH12" s="69" t="s">
        <v>1070</v>
      </c>
      <c r="AI12" s="69" t="s">
        <v>1070</v>
      </c>
      <c r="AM12" s="69" t="s">
        <v>1088</v>
      </c>
      <c r="AN12" s="69" t="s">
        <v>1119</v>
      </c>
    </row>
    <row r="13" spans="1:40" s="69" customFormat="1" ht="16.5" customHeight="1">
      <c r="A13" s="599"/>
      <c r="B13" s="72" t="s">
        <v>949</v>
      </c>
      <c r="C13" s="72"/>
      <c r="D13" s="568"/>
      <c r="E13" s="568"/>
      <c r="F13" s="568"/>
      <c r="G13" s="568"/>
      <c r="H13" s="569"/>
      <c r="I13" s="570" t="s">
        <v>950</v>
      </c>
      <c r="J13" s="571"/>
      <c r="K13" s="572"/>
      <c r="L13" s="572"/>
      <c r="M13" s="573"/>
      <c r="N13" s="88" t="s">
        <v>939</v>
      </c>
      <c r="O13" s="5"/>
      <c r="P13" s="89" t="s">
        <v>940</v>
      </c>
      <c r="Q13" s="7"/>
      <c r="R13" s="495"/>
      <c r="S13" s="496"/>
      <c r="T13" s="497"/>
      <c r="U13" s="92"/>
      <c r="V13" s="85" t="s">
        <v>951</v>
      </c>
      <c r="W13" s="93">
        <v>15</v>
      </c>
      <c r="X13" s="92"/>
      <c r="Y13" s="92"/>
      <c r="Z13" s="92"/>
      <c r="AA13" s="94"/>
      <c r="AB13" s="94"/>
      <c r="AC13" s="87" t="s">
        <v>1134</v>
      </c>
      <c r="AD13" s="70"/>
      <c r="AF13" s="69" t="s">
        <v>1070</v>
      </c>
      <c r="AG13" s="69" t="s">
        <v>1070</v>
      </c>
      <c r="AH13" s="69" t="s">
        <v>1047</v>
      </c>
      <c r="AI13" s="69" t="s">
        <v>1047</v>
      </c>
      <c r="AM13" s="69" t="s">
        <v>1094</v>
      </c>
      <c r="AN13" s="139" t="s">
        <v>1109</v>
      </c>
    </row>
    <row r="14" spans="1:40" s="69" customFormat="1" ht="16.5" customHeight="1" thickBot="1">
      <c r="A14" s="600"/>
      <c r="B14" s="95" t="s">
        <v>952</v>
      </c>
      <c r="C14" s="96"/>
      <c r="D14" s="574"/>
      <c r="E14" s="574"/>
      <c r="F14" s="574"/>
      <c r="G14" s="574"/>
      <c r="H14" s="575"/>
      <c r="I14" s="576" t="s">
        <v>953</v>
      </c>
      <c r="J14" s="577"/>
      <c r="K14" s="578"/>
      <c r="L14" s="578"/>
      <c r="M14" s="579"/>
      <c r="N14" s="97" t="s">
        <v>939</v>
      </c>
      <c r="O14" s="8"/>
      <c r="P14" s="98" t="s">
        <v>940</v>
      </c>
      <c r="Q14" s="9"/>
      <c r="R14" s="498"/>
      <c r="S14" s="499"/>
      <c r="T14" s="500"/>
      <c r="U14" s="92"/>
      <c r="V14" s="99" t="s">
        <v>954</v>
      </c>
      <c r="W14" s="76" t="s">
        <v>955</v>
      </c>
      <c r="X14" s="76" t="s">
        <v>956</v>
      </c>
      <c r="Y14" s="76" t="s">
        <v>957</v>
      </c>
      <c r="AA14" s="76"/>
      <c r="AB14" s="76"/>
      <c r="AC14" s="87" t="s">
        <v>1133</v>
      </c>
      <c r="AD14" s="87"/>
      <c r="AH14" s="76"/>
      <c r="AI14" s="76"/>
      <c r="AM14" s="69" t="s">
        <v>1089</v>
      </c>
      <c r="AN14" s="139" t="s">
        <v>1100</v>
      </c>
    </row>
    <row r="15" spans="1:40" s="76" customFormat="1" ht="3.75" customHeight="1" thickBot="1">
      <c r="A15" s="100"/>
      <c r="B15" s="101"/>
      <c r="C15" s="101"/>
      <c r="D15" s="102"/>
      <c r="E15" s="102"/>
      <c r="F15" s="102"/>
      <c r="G15" s="102"/>
      <c r="H15" s="102"/>
      <c r="I15" s="103"/>
      <c r="J15" s="103"/>
      <c r="K15" s="104"/>
      <c r="L15" s="105"/>
      <c r="M15" s="105"/>
      <c r="N15" s="105"/>
      <c r="O15" s="106"/>
      <c r="P15" s="106"/>
      <c r="Q15" s="106"/>
      <c r="R15" s="106"/>
      <c r="S15" s="106"/>
      <c r="T15" s="107"/>
      <c r="U15" s="108"/>
      <c r="V15" s="99"/>
      <c r="Y15" s="76" t="s">
        <v>958</v>
      </c>
      <c r="AC15" s="80" t="s">
        <v>1143</v>
      </c>
      <c r="AD15" s="87"/>
      <c r="AH15" s="79"/>
      <c r="AI15" s="79"/>
      <c r="AM15" s="69" t="s">
        <v>1090</v>
      </c>
      <c r="AN15" s="139" t="s">
        <v>1159</v>
      </c>
    </row>
    <row r="16" spans="1:40" s="79" customFormat="1" ht="16.5" customHeight="1">
      <c r="A16" s="109" t="s">
        <v>959</v>
      </c>
      <c r="B16" s="110"/>
      <c r="C16" s="111" t="s">
        <v>1103</v>
      </c>
      <c r="D16" s="112"/>
      <c r="E16" s="112"/>
      <c r="F16" s="111" t="s">
        <v>1065</v>
      </c>
      <c r="G16" s="111" t="s">
        <v>960</v>
      </c>
      <c r="H16" s="111" t="s">
        <v>961</v>
      </c>
      <c r="I16" s="113" t="s">
        <v>962</v>
      </c>
      <c r="J16" s="113" t="s">
        <v>963</v>
      </c>
      <c r="K16" s="113" t="s">
        <v>963</v>
      </c>
      <c r="L16" s="113" t="s">
        <v>964</v>
      </c>
      <c r="M16" s="113" t="s">
        <v>964</v>
      </c>
      <c r="N16" s="113" t="s">
        <v>965</v>
      </c>
      <c r="O16" s="113" t="s">
        <v>966</v>
      </c>
      <c r="P16" s="113" t="s">
        <v>967</v>
      </c>
      <c r="Q16" s="113" t="s">
        <v>968</v>
      </c>
      <c r="R16" s="111" t="s">
        <v>969</v>
      </c>
      <c r="S16" s="111" t="s">
        <v>970</v>
      </c>
      <c r="T16" s="114" t="s">
        <v>956</v>
      </c>
      <c r="U16" s="115"/>
      <c r="V16" s="116" t="s">
        <v>971</v>
      </c>
      <c r="W16" s="117" t="s">
        <v>972</v>
      </c>
      <c r="X16" s="117" t="s">
        <v>973</v>
      </c>
      <c r="Y16" s="79" t="s">
        <v>974</v>
      </c>
      <c r="Z16" s="117"/>
      <c r="AA16" s="91"/>
      <c r="AB16" s="91"/>
      <c r="AC16" s="87" t="s">
        <v>1136</v>
      </c>
      <c r="AD16" s="91"/>
      <c r="AM16" s="79" t="s">
        <v>1091</v>
      </c>
      <c r="AN16" s="123" t="s">
        <v>1175</v>
      </c>
    </row>
    <row r="17" spans="1:40" s="79" customFormat="1" ht="16.5" customHeight="1" thickBot="1">
      <c r="A17" s="119" t="s">
        <v>975</v>
      </c>
      <c r="B17" s="120" t="s">
        <v>976</v>
      </c>
      <c r="C17" s="120" t="s">
        <v>976</v>
      </c>
      <c r="D17" s="120" t="s">
        <v>977</v>
      </c>
      <c r="E17" s="120" t="s">
        <v>978</v>
      </c>
      <c r="F17" s="120" t="s">
        <v>1066</v>
      </c>
      <c r="G17" s="120" t="s">
        <v>979</v>
      </c>
      <c r="H17" s="120" t="s">
        <v>980</v>
      </c>
      <c r="I17" s="120" t="s">
        <v>953</v>
      </c>
      <c r="J17" s="120" t="s">
        <v>981</v>
      </c>
      <c r="K17" s="120" t="s">
        <v>982</v>
      </c>
      <c r="L17" s="120" t="s">
        <v>983</v>
      </c>
      <c r="M17" s="120" t="s">
        <v>984</v>
      </c>
      <c r="N17" s="120" t="s">
        <v>985</v>
      </c>
      <c r="O17" s="120" t="s">
        <v>986</v>
      </c>
      <c r="P17" s="120" t="s">
        <v>987</v>
      </c>
      <c r="Q17" s="120" t="s">
        <v>1031</v>
      </c>
      <c r="R17" s="121" t="s">
        <v>956</v>
      </c>
      <c r="S17" s="121" t="s">
        <v>988</v>
      </c>
      <c r="T17" s="122" t="s">
        <v>988</v>
      </c>
      <c r="U17" s="115"/>
      <c r="V17" s="116" t="s">
        <v>989</v>
      </c>
      <c r="W17" s="117" t="s">
        <v>954</v>
      </c>
      <c r="X17" s="117" t="s">
        <v>990</v>
      </c>
      <c r="Y17" s="79" t="s">
        <v>989</v>
      </c>
      <c r="AB17" s="91"/>
      <c r="AC17" s="87" t="s">
        <v>1137</v>
      </c>
      <c r="AD17" s="91"/>
      <c r="AH17" s="123"/>
      <c r="AI17" s="123"/>
      <c r="AM17" s="123" t="s">
        <v>1093</v>
      </c>
      <c r="AN17" s="139" t="s">
        <v>1108</v>
      </c>
    </row>
    <row r="18" spans="1:40" s="123" customFormat="1" ht="16.5" customHeight="1" thickBot="1">
      <c r="A18" s="124">
        <v>1</v>
      </c>
      <c r="B18" s="10" t="s">
        <v>1084</v>
      </c>
      <c r="C18" s="10"/>
      <c r="D18" s="10"/>
      <c r="E18" s="54"/>
      <c r="F18" s="12"/>
      <c r="G18" s="12"/>
      <c r="H18" s="12"/>
      <c r="I18" s="10"/>
      <c r="J18" s="13"/>
      <c r="K18" s="1"/>
      <c r="L18" s="10"/>
      <c r="M18" s="10"/>
      <c r="N18" s="10"/>
      <c r="O18" s="14"/>
      <c r="P18" s="1"/>
      <c r="Q18" s="125">
        <f>IF(D18=0,"",+((100-K18)*J18*109.814)/(L18*M18*N18))</f>
      </c>
      <c r="R18" s="126">
        <f aca="true" t="shared" si="0" ref="R18:R56">IF(D18=0,"",X18)</f>
      </c>
      <c r="S18" s="127">
        <f aca="true" t="shared" si="1" ref="S18:S34">IF(D18=0,"",RANK(Q18,$Q$18:$Q$77,0))</f>
      </c>
      <c r="T18" s="128">
        <f aca="true" t="shared" si="2" ref="T18:T34">IF(D18=0,"",RANK(R18,$R$18:$R$77,0))</f>
      </c>
      <c r="U18" s="129"/>
      <c r="V18" s="77" t="b">
        <f>(+K18&gt;$W$13+0.01)</f>
        <v>0</v>
      </c>
      <c r="W18" s="130">
        <f>+K18-$W$13</f>
        <v>-15</v>
      </c>
      <c r="X18" s="131" t="e">
        <f>IF(V18,+((Q18*$N$4)-((W18*$N$5)*Q18)),+Q18*$N$4)</f>
        <v>#VALUE!</v>
      </c>
      <c r="Y18" s="132" t="b">
        <f>+V18</f>
        <v>0</v>
      </c>
      <c r="AB18" s="184"/>
      <c r="AC18" s="87" t="s">
        <v>1138</v>
      </c>
      <c r="AD18" s="84"/>
      <c r="AM18" s="123" t="s">
        <v>1095</v>
      </c>
      <c r="AN18" s="123" t="s">
        <v>1160</v>
      </c>
    </row>
    <row r="19" spans="1:40" s="123" customFormat="1" ht="16.5" customHeight="1" thickBot="1">
      <c r="A19" s="133">
        <v>2</v>
      </c>
      <c r="B19" s="15"/>
      <c r="C19" s="10" t="b">
        <f>#VALUE!</f>
        <v>0</v>
      </c>
      <c r="D19" s="15"/>
      <c r="E19" s="55"/>
      <c r="F19" s="17"/>
      <c r="G19" s="17"/>
      <c r="H19" s="18"/>
      <c r="I19" s="15"/>
      <c r="J19" s="19"/>
      <c r="K19" s="20"/>
      <c r="L19" s="15">
        <f>+IF(D19=0,"",+$L$18)</f>
      </c>
      <c r="M19" s="15">
        <f>+IF(D19=0,"",+$M$18)</f>
      </c>
      <c r="N19" s="15">
        <f>+IF(D19=0,"",+$N$18)</f>
      </c>
      <c r="O19" s="15"/>
      <c r="P19" s="20" t="s">
        <v>926</v>
      </c>
      <c r="Q19" s="134">
        <f>IF(D19=0,"",+((100-K19)*J19*109.814)/(L19*M19*N19))</f>
      </c>
      <c r="R19" s="135">
        <f t="shared" si="0"/>
      </c>
      <c r="S19" s="136">
        <f t="shared" si="1"/>
      </c>
      <c r="T19" s="137">
        <f t="shared" si="2"/>
      </c>
      <c r="U19" s="129"/>
      <c r="V19" s="77" t="b">
        <f aca="true" t="shared" si="3" ref="V19:V56">(+K19&gt;$W$13+0.01)</f>
        <v>0</v>
      </c>
      <c r="W19" s="130">
        <f aca="true" t="shared" si="4" ref="W19:W56">+K19-$W$13</f>
        <v>-15</v>
      </c>
      <c r="X19" s="131" t="e">
        <f>IF(V19,+((Q19*$N$4)-((W19*$N$5)*Q19)),+Q19*$N$4)</f>
        <v>#VALUE!</v>
      </c>
      <c r="Y19" s="132" t="b">
        <f aca="true" t="shared" si="5" ref="Y19:Y56">+V19</f>
        <v>0</v>
      </c>
      <c r="Z19" s="132"/>
      <c r="AA19" s="138"/>
      <c r="AB19" s="184"/>
      <c r="AC19" s="78" t="s">
        <v>1139</v>
      </c>
      <c r="AD19" s="84"/>
      <c r="AM19" s="123" t="s">
        <v>1096</v>
      </c>
      <c r="AN19" s="123" t="s">
        <v>1118</v>
      </c>
    </row>
    <row r="20" spans="1:40" s="123" customFormat="1" ht="16.5" customHeight="1" thickBot="1">
      <c r="A20" s="140">
        <v>3</v>
      </c>
      <c r="B20" s="21"/>
      <c r="C20" s="10" t="b">
        <f>#VALUE!</f>
        <v>0</v>
      </c>
      <c r="D20" s="22"/>
      <c r="E20" s="56"/>
      <c r="F20" s="24"/>
      <c r="G20" s="24"/>
      <c r="H20" s="25"/>
      <c r="I20" s="21"/>
      <c r="J20" s="26"/>
      <c r="K20" s="27"/>
      <c r="L20" s="21">
        <f aca="true" t="shared" si="6" ref="L20:L56">+IF(D20=0,"",+$L$18)</f>
      </c>
      <c r="M20" s="21">
        <f aca="true" t="shared" si="7" ref="M20:M56">+IF(D20=0,"",+$M$18)</f>
      </c>
      <c r="N20" s="21">
        <f aca="true" t="shared" si="8" ref="N20:N56">+IF(D20=0,"",+$N$18)</f>
      </c>
      <c r="O20" s="28"/>
      <c r="P20" s="27"/>
      <c r="Q20" s="141">
        <f aca="true" t="shared" si="9" ref="Q20:Q56">IF(D20=0,"",+((100-K20)*J20*109.814)/(L20*M20*N20))</f>
      </c>
      <c r="R20" s="142">
        <f t="shared" si="0"/>
      </c>
      <c r="S20" s="143">
        <f t="shared" si="1"/>
      </c>
      <c r="T20" s="144">
        <f t="shared" si="2"/>
      </c>
      <c r="U20" s="129"/>
      <c r="V20" s="77" t="b">
        <f t="shared" si="3"/>
        <v>0</v>
      </c>
      <c r="W20" s="130">
        <f t="shared" si="4"/>
        <v>-15</v>
      </c>
      <c r="X20" s="131" t="e">
        <f aca="true" t="shared" si="10" ref="X20:X56">IF(V20,+((Q20*$N$4)-((W20*$N$5)*Q20)),+Q20*$N$4)</f>
        <v>#VALUE!</v>
      </c>
      <c r="Y20" s="132" t="b">
        <f t="shared" si="5"/>
        <v>0</v>
      </c>
      <c r="Z20" s="132"/>
      <c r="AA20" s="83"/>
      <c r="AB20" s="184"/>
      <c r="AC20" s="87" t="s">
        <v>1140</v>
      </c>
      <c r="AD20" s="84"/>
      <c r="AM20" s="123" t="s">
        <v>1105</v>
      </c>
      <c r="AN20" s="123" t="s">
        <v>1117</v>
      </c>
    </row>
    <row r="21" spans="1:40" s="123" customFormat="1" ht="16.5" customHeight="1" thickBot="1">
      <c r="A21" s="185">
        <v>4</v>
      </c>
      <c r="B21" s="29"/>
      <c r="C21" s="10" t="b">
        <f>#VALUE!</f>
        <v>0</v>
      </c>
      <c r="D21" s="30"/>
      <c r="E21" s="55"/>
      <c r="F21" s="17"/>
      <c r="G21" s="17"/>
      <c r="H21" s="18"/>
      <c r="I21" s="15"/>
      <c r="J21" s="19"/>
      <c r="K21" s="20"/>
      <c r="L21" s="32">
        <f t="shared" si="6"/>
      </c>
      <c r="M21" s="32">
        <f t="shared" si="7"/>
      </c>
      <c r="N21" s="15">
        <f t="shared" si="8"/>
      </c>
      <c r="O21" s="33"/>
      <c r="P21" s="20"/>
      <c r="Q21" s="134">
        <f t="shared" si="9"/>
      </c>
      <c r="R21" s="135">
        <f t="shared" si="0"/>
      </c>
      <c r="S21" s="136">
        <f t="shared" si="1"/>
      </c>
      <c r="T21" s="137">
        <f t="shared" si="2"/>
      </c>
      <c r="U21" s="129"/>
      <c r="V21" s="77" t="b">
        <f t="shared" si="3"/>
        <v>0</v>
      </c>
      <c r="W21" s="130">
        <f t="shared" si="4"/>
        <v>-15</v>
      </c>
      <c r="X21" s="131" t="e">
        <f t="shared" si="10"/>
        <v>#VALUE!</v>
      </c>
      <c r="Y21" s="132" t="b">
        <f t="shared" si="5"/>
        <v>0</v>
      </c>
      <c r="Z21" s="132"/>
      <c r="AA21" s="145"/>
      <c r="AB21" s="184"/>
      <c r="AD21" s="84"/>
      <c r="AM21" s="147"/>
      <c r="AN21" s="139" t="s">
        <v>1164</v>
      </c>
    </row>
    <row r="22" spans="1:40" s="123" customFormat="1" ht="16.5" customHeight="1" thickBot="1">
      <c r="A22" s="140">
        <v>5</v>
      </c>
      <c r="B22" s="21"/>
      <c r="C22" s="10" t="b">
        <f>#VALUE!</f>
        <v>0</v>
      </c>
      <c r="D22" s="21"/>
      <c r="E22" s="56"/>
      <c r="F22" s="24"/>
      <c r="G22" s="24"/>
      <c r="H22" s="25"/>
      <c r="I22" s="21" t="s">
        <v>926</v>
      </c>
      <c r="J22" s="26"/>
      <c r="K22" s="27"/>
      <c r="L22" s="21">
        <f t="shared" si="6"/>
      </c>
      <c r="M22" s="21">
        <f t="shared" si="7"/>
      </c>
      <c r="N22" s="21">
        <f t="shared" si="8"/>
      </c>
      <c r="O22" s="28"/>
      <c r="P22" s="27"/>
      <c r="Q22" s="141">
        <f t="shared" si="9"/>
      </c>
      <c r="R22" s="142">
        <f t="shared" si="0"/>
      </c>
      <c r="S22" s="143">
        <f t="shared" si="1"/>
      </c>
      <c r="T22" s="144">
        <f t="shared" si="2"/>
      </c>
      <c r="U22" s="129"/>
      <c r="V22" s="77" t="b">
        <f t="shared" si="3"/>
        <v>0</v>
      </c>
      <c r="W22" s="130">
        <f t="shared" si="4"/>
        <v>-15</v>
      </c>
      <c r="X22" s="131" t="e">
        <f t="shared" si="10"/>
        <v>#VALUE!</v>
      </c>
      <c r="Y22" s="132" t="b">
        <f t="shared" si="5"/>
        <v>0</v>
      </c>
      <c r="Z22" s="132"/>
      <c r="AA22" s="145"/>
      <c r="AB22" s="184"/>
      <c r="AD22" s="84"/>
      <c r="AM22" s="69"/>
      <c r="AN22" s="139" t="s">
        <v>1161</v>
      </c>
    </row>
    <row r="23" spans="1:40" s="123" customFormat="1" ht="16.5" customHeight="1" thickBot="1">
      <c r="A23" s="133">
        <v>6</v>
      </c>
      <c r="B23" s="29"/>
      <c r="C23" s="10" t="b">
        <f>#VALUE!</f>
        <v>0</v>
      </c>
      <c r="D23" s="15"/>
      <c r="E23" s="55"/>
      <c r="F23" s="17"/>
      <c r="G23" s="17"/>
      <c r="H23" s="18"/>
      <c r="I23" s="15"/>
      <c r="J23" s="19"/>
      <c r="K23" s="20"/>
      <c r="L23" s="32">
        <f t="shared" si="6"/>
      </c>
      <c r="M23" s="32">
        <f t="shared" si="7"/>
      </c>
      <c r="N23" s="15">
        <f t="shared" si="8"/>
      </c>
      <c r="O23" s="15"/>
      <c r="P23" s="20"/>
      <c r="Q23" s="134">
        <f t="shared" si="9"/>
      </c>
      <c r="R23" s="135">
        <f t="shared" si="0"/>
      </c>
      <c r="S23" s="136">
        <f t="shared" si="1"/>
      </c>
      <c r="T23" s="137">
        <f t="shared" si="2"/>
      </c>
      <c r="U23" s="129"/>
      <c r="V23" s="77" t="b">
        <f t="shared" si="3"/>
        <v>0</v>
      </c>
      <c r="W23" s="130">
        <f t="shared" si="4"/>
        <v>-15</v>
      </c>
      <c r="X23" s="131" t="e">
        <f t="shared" si="10"/>
        <v>#VALUE!</v>
      </c>
      <c r="Y23" s="132" t="b">
        <f t="shared" si="5"/>
        <v>0</v>
      </c>
      <c r="Z23" s="132"/>
      <c r="AA23" s="145"/>
      <c r="AB23" s="184"/>
      <c r="AD23" s="84"/>
      <c r="AM23" s="69"/>
      <c r="AN23" s="139" t="s">
        <v>1099</v>
      </c>
    </row>
    <row r="24" spans="1:40" s="123" customFormat="1" ht="16.5" customHeight="1" thickBot="1">
      <c r="A24" s="186">
        <v>7</v>
      </c>
      <c r="B24" s="21"/>
      <c r="C24" s="10" t="b">
        <f>#VALUE!</f>
        <v>0</v>
      </c>
      <c r="D24" s="21"/>
      <c r="E24" s="56"/>
      <c r="F24" s="24"/>
      <c r="G24" s="24"/>
      <c r="H24" s="25"/>
      <c r="I24" s="21"/>
      <c r="J24" s="26"/>
      <c r="K24" s="27"/>
      <c r="L24" s="21">
        <f t="shared" si="6"/>
      </c>
      <c r="M24" s="21">
        <f t="shared" si="7"/>
      </c>
      <c r="N24" s="21">
        <f t="shared" si="8"/>
      </c>
      <c r="O24" s="28"/>
      <c r="P24" s="27"/>
      <c r="Q24" s="141">
        <f t="shared" si="9"/>
      </c>
      <c r="R24" s="142">
        <f t="shared" si="0"/>
      </c>
      <c r="S24" s="143">
        <f t="shared" si="1"/>
      </c>
      <c r="T24" s="144">
        <f t="shared" si="2"/>
      </c>
      <c r="U24" s="129"/>
      <c r="V24" s="77" t="b">
        <f t="shared" si="3"/>
        <v>0</v>
      </c>
      <c r="W24" s="130">
        <f t="shared" si="4"/>
        <v>-15</v>
      </c>
      <c r="X24" s="131" t="e">
        <f t="shared" si="10"/>
        <v>#VALUE!</v>
      </c>
      <c r="Y24" s="132" t="b">
        <f t="shared" si="5"/>
        <v>0</v>
      </c>
      <c r="Z24" s="132"/>
      <c r="AA24" s="145"/>
      <c r="AB24" s="184"/>
      <c r="AD24" s="84"/>
      <c r="AM24" s="169"/>
      <c r="AN24" s="139" t="s">
        <v>1113</v>
      </c>
    </row>
    <row r="25" spans="1:40" s="123" customFormat="1" ht="16.5" customHeight="1" thickBot="1">
      <c r="A25" s="133">
        <v>8</v>
      </c>
      <c r="B25" s="29"/>
      <c r="C25" s="10" t="b">
        <f>#VALUE!</f>
        <v>0</v>
      </c>
      <c r="D25" s="15"/>
      <c r="E25" s="55"/>
      <c r="F25" s="17"/>
      <c r="G25" s="17"/>
      <c r="H25" s="18"/>
      <c r="I25" s="15"/>
      <c r="J25" s="19"/>
      <c r="K25" s="20"/>
      <c r="L25" s="29">
        <f t="shared" si="6"/>
      </c>
      <c r="M25" s="32">
        <f t="shared" si="7"/>
      </c>
      <c r="N25" s="15">
        <f t="shared" si="8"/>
      </c>
      <c r="O25" s="33"/>
      <c r="P25" s="20"/>
      <c r="Q25" s="134">
        <f t="shared" si="9"/>
      </c>
      <c r="R25" s="135">
        <f t="shared" si="0"/>
      </c>
      <c r="S25" s="136">
        <f t="shared" si="1"/>
      </c>
      <c r="T25" s="137">
        <f t="shared" si="2"/>
      </c>
      <c r="U25" s="129"/>
      <c r="V25" s="77" t="b">
        <f t="shared" si="3"/>
        <v>0</v>
      </c>
      <c r="W25" s="130">
        <f t="shared" si="4"/>
        <v>-15</v>
      </c>
      <c r="X25" s="131" t="e">
        <f t="shared" si="10"/>
        <v>#VALUE!</v>
      </c>
      <c r="Y25" s="132" t="b">
        <f t="shared" si="5"/>
        <v>0</v>
      </c>
      <c r="Z25" s="132"/>
      <c r="AA25" s="145"/>
      <c r="AB25" s="184"/>
      <c r="AD25" s="84"/>
      <c r="AM25" s="169"/>
      <c r="AN25" s="139" t="s">
        <v>1163</v>
      </c>
    </row>
    <row r="26" spans="1:40" s="123" customFormat="1" ht="16.5" customHeight="1" thickBot="1">
      <c r="A26" s="140">
        <v>9</v>
      </c>
      <c r="B26" s="21"/>
      <c r="C26" s="10" t="b">
        <f>#VALUE!</f>
        <v>0</v>
      </c>
      <c r="D26" s="21"/>
      <c r="E26" s="56"/>
      <c r="F26" s="24"/>
      <c r="G26" s="24"/>
      <c r="H26" s="25"/>
      <c r="I26" s="21"/>
      <c r="J26" s="26"/>
      <c r="K26" s="27"/>
      <c r="L26" s="21">
        <f t="shared" si="6"/>
      </c>
      <c r="M26" s="21">
        <f t="shared" si="7"/>
      </c>
      <c r="N26" s="21">
        <f t="shared" si="8"/>
      </c>
      <c r="O26" s="28"/>
      <c r="P26" s="27"/>
      <c r="Q26" s="141">
        <f t="shared" si="9"/>
      </c>
      <c r="R26" s="142">
        <f t="shared" si="0"/>
      </c>
      <c r="S26" s="143">
        <f t="shared" si="1"/>
      </c>
      <c r="T26" s="144">
        <f t="shared" si="2"/>
      </c>
      <c r="U26" s="129"/>
      <c r="V26" s="77" t="b">
        <f t="shared" si="3"/>
        <v>0</v>
      </c>
      <c r="W26" s="130">
        <f t="shared" si="4"/>
        <v>-15</v>
      </c>
      <c r="X26" s="131" t="e">
        <f t="shared" si="10"/>
        <v>#VALUE!</v>
      </c>
      <c r="Y26" s="132" t="b">
        <f t="shared" si="5"/>
        <v>0</v>
      </c>
      <c r="Z26" s="132"/>
      <c r="AA26" s="145"/>
      <c r="AB26" s="184"/>
      <c r="AD26" s="84"/>
      <c r="AM26" s="169"/>
      <c r="AN26" s="139" t="s">
        <v>1098</v>
      </c>
    </row>
    <row r="27" spans="1:40" s="123" customFormat="1" ht="16.5" customHeight="1" thickBot="1">
      <c r="A27" s="185">
        <v>10</v>
      </c>
      <c r="B27" s="29"/>
      <c r="C27" s="10" t="b">
        <f>#VALUE!</f>
        <v>0</v>
      </c>
      <c r="D27" s="30"/>
      <c r="E27" s="55"/>
      <c r="F27" s="17"/>
      <c r="G27" s="17"/>
      <c r="H27" s="18"/>
      <c r="I27" s="15"/>
      <c r="J27" s="19"/>
      <c r="K27" s="20"/>
      <c r="L27" s="29">
        <f t="shared" si="6"/>
      </c>
      <c r="M27" s="32">
        <f t="shared" si="7"/>
      </c>
      <c r="N27" s="15">
        <f t="shared" si="8"/>
      </c>
      <c r="O27" s="33"/>
      <c r="P27" s="20"/>
      <c r="Q27" s="134">
        <f t="shared" si="9"/>
      </c>
      <c r="R27" s="135">
        <f t="shared" si="0"/>
      </c>
      <c r="S27" s="136">
        <f t="shared" si="1"/>
      </c>
      <c r="T27" s="137">
        <f t="shared" si="2"/>
      </c>
      <c r="U27" s="129"/>
      <c r="V27" s="77" t="b">
        <f t="shared" si="3"/>
        <v>0</v>
      </c>
      <c r="W27" s="130">
        <f t="shared" si="4"/>
        <v>-15</v>
      </c>
      <c r="X27" s="131" t="e">
        <f t="shared" si="10"/>
        <v>#VALUE!</v>
      </c>
      <c r="Y27" s="132" t="b">
        <f t="shared" si="5"/>
        <v>0</v>
      </c>
      <c r="Z27" s="132"/>
      <c r="AA27" s="145"/>
      <c r="AB27" s="184"/>
      <c r="AC27" s="69"/>
      <c r="AD27" s="84"/>
      <c r="AM27" s="169"/>
      <c r="AN27" s="139" t="s">
        <v>1107</v>
      </c>
    </row>
    <row r="28" spans="1:40" s="123" customFormat="1" ht="16.5" customHeight="1" thickBot="1">
      <c r="A28" s="140">
        <v>11</v>
      </c>
      <c r="B28" s="21"/>
      <c r="C28" s="10" t="b">
        <f>#VALUE!</f>
        <v>0</v>
      </c>
      <c r="D28" s="21"/>
      <c r="E28" s="56"/>
      <c r="F28" s="24"/>
      <c r="G28" s="24"/>
      <c r="H28" s="25"/>
      <c r="I28" s="21"/>
      <c r="J28" s="26"/>
      <c r="K28" s="27"/>
      <c r="L28" s="21">
        <f t="shared" si="6"/>
      </c>
      <c r="M28" s="21">
        <f t="shared" si="7"/>
      </c>
      <c r="N28" s="21">
        <f t="shared" si="8"/>
      </c>
      <c r="O28" s="28"/>
      <c r="P28" s="27"/>
      <c r="Q28" s="141">
        <f t="shared" si="9"/>
      </c>
      <c r="R28" s="142">
        <f t="shared" si="0"/>
      </c>
      <c r="S28" s="143">
        <f t="shared" si="1"/>
      </c>
      <c r="T28" s="144">
        <f t="shared" si="2"/>
      </c>
      <c r="U28" s="129"/>
      <c r="V28" s="77" t="b">
        <f t="shared" si="3"/>
        <v>0</v>
      </c>
      <c r="W28" s="130">
        <f t="shared" si="4"/>
        <v>-15</v>
      </c>
      <c r="X28" s="131" t="e">
        <f t="shared" si="10"/>
        <v>#VALUE!</v>
      </c>
      <c r="Y28" s="132" t="b">
        <f t="shared" si="5"/>
        <v>0</v>
      </c>
      <c r="Z28" s="132"/>
      <c r="AA28" s="187"/>
      <c r="AB28" s="184"/>
      <c r="AD28" s="84"/>
      <c r="AN28" s="123" t="s">
        <v>1106</v>
      </c>
    </row>
    <row r="29" spans="1:40" s="123" customFormat="1" ht="16.5" customHeight="1" thickBot="1">
      <c r="A29" s="133">
        <v>12</v>
      </c>
      <c r="B29" s="29"/>
      <c r="C29" s="10" t="b">
        <f>#VALUE!</f>
        <v>0</v>
      </c>
      <c r="D29" s="30"/>
      <c r="E29" s="55"/>
      <c r="F29" s="17"/>
      <c r="G29" s="17"/>
      <c r="H29" s="18"/>
      <c r="I29" s="15"/>
      <c r="J29" s="19"/>
      <c r="K29" s="20"/>
      <c r="L29" s="29">
        <f t="shared" si="6"/>
      </c>
      <c r="M29" s="32">
        <f t="shared" si="7"/>
      </c>
      <c r="N29" s="15">
        <f t="shared" si="8"/>
      </c>
      <c r="O29" s="33"/>
      <c r="P29" s="20"/>
      <c r="Q29" s="134">
        <f t="shared" si="9"/>
      </c>
      <c r="R29" s="135">
        <f t="shared" si="0"/>
      </c>
      <c r="S29" s="136">
        <f t="shared" si="1"/>
      </c>
      <c r="T29" s="137">
        <f t="shared" si="2"/>
      </c>
      <c r="U29" s="129"/>
      <c r="V29" s="77" t="b">
        <f t="shared" si="3"/>
        <v>0</v>
      </c>
      <c r="W29" s="130">
        <f t="shared" si="4"/>
        <v>-15</v>
      </c>
      <c r="X29" s="131" t="e">
        <f t="shared" si="10"/>
        <v>#VALUE!</v>
      </c>
      <c r="Y29" s="132" t="b">
        <f t="shared" si="5"/>
        <v>0</v>
      </c>
      <c r="Z29" s="132"/>
      <c r="AA29" s="145"/>
      <c r="AB29" s="184"/>
      <c r="AC29" s="174"/>
      <c r="AD29" s="84"/>
      <c r="AN29" s="123" t="s">
        <v>1167</v>
      </c>
    </row>
    <row r="30" spans="1:40" s="123" customFormat="1" ht="16.5" customHeight="1" thickBot="1">
      <c r="A30" s="186">
        <v>13</v>
      </c>
      <c r="B30" s="21"/>
      <c r="C30" s="10" t="b">
        <f>#VALUE!</f>
        <v>0</v>
      </c>
      <c r="D30" s="22"/>
      <c r="E30" s="56"/>
      <c r="F30" s="24"/>
      <c r="G30" s="24"/>
      <c r="H30" s="25"/>
      <c r="I30" s="21"/>
      <c r="J30" s="26"/>
      <c r="K30" s="27"/>
      <c r="L30" s="21">
        <f t="shared" si="6"/>
      </c>
      <c r="M30" s="21">
        <f t="shared" si="7"/>
      </c>
      <c r="N30" s="21">
        <f t="shared" si="8"/>
      </c>
      <c r="O30" s="28"/>
      <c r="P30" s="27"/>
      <c r="Q30" s="141">
        <f t="shared" si="9"/>
      </c>
      <c r="R30" s="142">
        <f t="shared" si="0"/>
      </c>
      <c r="S30" s="143">
        <f t="shared" si="1"/>
      </c>
      <c r="T30" s="144">
        <f t="shared" si="2"/>
      </c>
      <c r="U30" s="129"/>
      <c r="V30" s="77" t="b">
        <f t="shared" si="3"/>
        <v>0</v>
      </c>
      <c r="W30" s="130">
        <f t="shared" si="4"/>
        <v>-15</v>
      </c>
      <c r="X30" s="131" t="e">
        <f t="shared" si="10"/>
        <v>#VALUE!</v>
      </c>
      <c r="Y30" s="132" t="b">
        <f t="shared" si="5"/>
        <v>0</v>
      </c>
      <c r="Z30" s="132"/>
      <c r="AA30" s="145"/>
      <c r="AB30" s="184"/>
      <c r="AC30" s="174"/>
      <c r="AD30" s="84"/>
      <c r="AN30" s="123" t="s">
        <v>1174</v>
      </c>
    </row>
    <row r="31" spans="1:40" s="123" customFormat="1" ht="16.5" customHeight="1" thickBot="1">
      <c r="A31" s="185">
        <v>14</v>
      </c>
      <c r="B31" s="34"/>
      <c r="C31" s="10" t="b">
        <f>#VALUE!</f>
        <v>0</v>
      </c>
      <c r="D31" s="15"/>
      <c r="E31" s="55"/>
      <c r="F31" s="17"/>
      <c r="G31" s="17"/>
      <c r="H31" s="18"/>
      <c r="I31" s="15"/>
      <c r="J31" s="19"/>
      <c r="K31" s="20"/>
      <c r="L31" s="29">
        <f t="shared" si="6"/>
      </c>
      <c r="M31" s="32">
        <f t="shared" si="7"/>
      </c>
      <c r="N31" s="15">
        <f t="shared" si="8"/>
      </c>
      <c r="O31" s="33"/>
      <c r="P31" s="20"/>
      <c r="Q31" s="134">
        <f t="shared" si="9"/>
      </c>
      <c r="R31" s="135">
        <f t="shared" si="0"/>
      </c>
      <c r="S31" s="136">
        <f t="shared" si="1"/>
      </c>
      <c r="T31" s="137">
        <f t="shared" si="2"/>
      </c>
      <c r="U31" s="129"/>
      <c r="V31" s="77" t="b">
        <f t="shared" si="3"/>
        <v>0</v>
      </c>
      <c r="W31" s="130">
        <f t="shared" si="4"/>
        <v>-15</v>
      </c>
      <c r="X31" s="131" t="e">
        <f t="shared" si="10"/>
        <v>#VALUE!</v>
      </c>
      <c r="Y31" s="132" t="b">
        <f t="shared" si="5"/>
        <v>0</v>
      </c>
      <c r="Z31" s="132"/>
      <c r="AA31" s="145"/>
      <c r="AB31" s="184"/>
      <c r="AC31" s="174"/>
      <c r="AD31" s="84"/>
      <c r="AN31" s="139" t="s">
        <v>1162</v>
      </c>
    </row>
    <row r="32" spans="1:30" s="123" customFormat="1" ht="16.5" customHeight="1" thickBot="1">
      <c r="A32" s="188">
        <v>15</v>
      </c>
      <c r="B32" s="35"/>
      <c r="C32" s="10" t="b">
        <f>#VALUE!</f>
        <v>0</v>
      </c>
      <c r="D32" s="21"/>
      <c r="E32" s="56"/>
      <c r="F32" s="24"/>
      <c r="G32" s="24"/>
      <c r="H32" s="25"/>
      <c r="I32" s="21"/>
      <c r="J32" s="26"/>
      <c r="K32" s="27"/>
      <c r="L32" s="22">
        <f t="shared" si="6"/>
      </c>
      <c r="M32" s="21">
        <f t="shared" si="7"/>
      </c>
      <c r="N32" s="21">
        <f t="shared" si="8"/>
      </c>
      <c r="O32" s="28"/>
      <c r="P32" s="36"/>
      <c r="Q32" s="141">
        <f t="shared" si="9"/>
      </c>
      <c r="R32" s="142">
        <f t="shared" si="0"/>
      </c>
      <c r="S32" s="143">
        <f t="shared" si="1"/>
      </c>
      <c r="T32" s="144">
        <f t="shared" si="2"/>
      </c>
      <c r="U32" s="129"/>
      <c r="V32" s="77" t="b">
        <f t="shared" si="3"/>
        <v>0</v>
      </c>
      <c r="W32" s="130">
        <f t="shared" si="4"/>
        <v>-15</v>
      </c>
      <c r="X32" s="131" t="e">
        <f t="shared" si="10"/>
        <v>#VALUE!</v>
      </c>
      <c r="Y32" s="132" t="b">
        <f t="shared" si="5"/>
        <v>0</v>
      </c>
      <c r="Z32" s="132"/>
      <c r="AA32" s="145"/>
      <c r="AB32" s="184"/>
      <c r="AC32" s="174"/>
      <c r="AD32" s="84"/>
    </row>
    <row r="33" spans="1:30" s="123" customFormat="1" ht="16.5" customHeight="1" thickBot="1">
      <c r="A33" s="133">
        <v>16</v>
      </c>
      <c r="B33" s="29"/>
      <c r="C33" s="10" t="b">
        <f>#VALUE!</f>
        <v>0</v>
      </c>
      <c r="D33" s="15"/>
      <c r="E33" s="55"/>
      <c r="F33" s="17"/>
      <c r="G33" s="17"/>
      <c r="H33" s="18"/>
      <c r="I33" s="15"/>
      <c r="J33" s="19"/>
      <c r="K33" s="20"/>
      <c r="L33" s="29">
        <f t="shared" si="6"/>
      </c>
      <c r="M33" s="32">
        <f t="shared" si="7"/>
      </c>
      <c r="N33" s="15">
        <f t="shared" si="8"/>
      </c>
      <c r="O33" s="33"/>
      <c r="P33" s="20"/>
      <c r="Q33" s="134">
        <f t="shared" si="9"/>
      </c>
      <c r="R33" s="135">
        <f t="shared" si="0"/>
      </c>
      <c r="S33" s="136">
        <f t="shared" si="1"/>
      </c>
      <c r="T33" s="137">
        <f t="shared" si="2"/>
      </c>
      <c r="U33" s="129"/>
      <c r="V33" s="77" t="b">
        <f t="shared" si="3"/>
        <v>0</v>
      </c>
      <c r="W33" s="130">
        <f t="shared" si="4"/>
        <v>-15</v>
      </c>
      <c r="X33" s="131" t="e">
        <f t="shared" si="10"/>
        <v>#VALUE!</v>
      </c>
      <c r="Y33" s="132" t="b">
        <f t="shared" si="5"/>
        <v>0</v>
      </c>
      <c r="Z33" s="132"/>
      <c r="AA33" s="145"/>
      <c r="AB33" s="184"/>
      <c r="AC33" s="174"/>
      <c r="AD33" s="84"/>
    </row>
    <row r="34" spans="1:30" s="123" customFormat="1" ht="16.5" customHeight="1" thickBot="1">
      <c r="A34" s="140">
        <v>17</v>
      </c>
      <c r="B34" s="21"/>
      <c r="C34" s="10" t="b">
        <f>#VALUE!</f>
        <v>0</v>
      </c>
      <c r="D34" s="22"/>
      <c r="E34" s="56"/>
      <c r="F34" s="24"/>
      <c r="G34" s="24"/>
      <c r="H34" s="25"/>
      <c r="I34" s="21"/>
      <c r="J34" s="26"/>
      <c r="K34" s="27"/>
      <c r="L34" s="21">
        <f t="shared" si="6"/>
      </c>
      <c r="M34" s="21">
        <f t="shared" si="7"/>
      </c>
      <c r="N34" s="21">
        <f t="shared" si="8"/>
      </c>
      <c r="O34" s="28"/>
      <c r="P34" s="27"/>
      <c r="Q34" s="141">
        <f t="shared" si="9"/>
      </c>
      <c r="R34" s="142">
        <f t="shared" si="0"/>
      </c>
      <c r="S34" s="143">
        <f t="shared" si="1"/>
      </c>
      <c r="T34" s="144">
        <f t="shared" si="2"/>
      </c>
      <c r="U34" s="129"/>
      <c r="V34" s="77" t="b">
        <f t="shared" si="3"/>
        <v>0</v>
      </c>
      <c r="W34" s="130">
        <f t="shared" si="4"/>
        <v>-15</v>
      </c>
      <c r="X34" s="131" t="e">
        <f t="shared" si="10"/>
        <v>#VALUE!</v>
      </c>
      <c r="Y34" s="132" t="b">
        <f t="shared" si="5"/>
        <v>0</v>
      </c>
      <c r="Z34" s="132"/>
      <c r="AA34" s="145"/>
      <c r="AB34" s="184"/>
      <c r="AC34" s="174"/>
      <c r="AD34" s="84"/>
    </row>
    <row r="35" spans="1:30" s="123" customFormat="1" ht="16.5" customHeight="1" thickBot="1">
      <c r="A35" s="133">
        <v>18</v>
      </c>
      <c r="B35" s="37"/>
      <c r="C35" s="10" t="b">
        <f>#VALUE!</f>
        <v>0</v>
      </c>
      <c r="D35" s="37"/>
      <c r="E35" s="57"/>
      <c r="F35" s="39"/>
      <c r="G35" s="39"/>
      <c r="H35" s="39"/>
      <c r="I35" s="29"/>
      <c r="J35" s="40"/>
      <c r="K35" s="41"/>
      <c r="L35" s="29">
        <f t="shared" si="6"/>
      </c>
      <c r="M35" s="29">
        <f t="shared" si="7"/>
      </c>
      <c r="N35" s="29">
        <f t="shared" si="8"/>
      </c>
      <c r="O35" s="42"/>
      <c r="P35" s="41"/>
      <c r="Q35" s="199">
        <f t="shared" si="9"/>
      </c>
      <c r="R35" s="200">
        <f t="shared" si="0"/>
      </c>
      <c r="S35" s="201">
        <f aca="true" t="shared" si="11" ref="S35:S54">IF(D35=0,"",RANK(Q35,$Q$18:$Q$77,0))</f>
      </c>
      <c r="T35" s="202">
        <f aca="true" t="shared" si="12" ref="T35:T54">IF(D35=0,"",RANK(R35,$R$18:$R$77,0))</f>
      </c>
      <c r="U35" s="129"/>
      <c r="V35" s="77" t="b">
        <f t="shared" si="3"/>
        <v>0</v>
      </c>
      <c r="W35" s="130">
        <f t="shared" si="4"/>
        <v>-15</v>
      </c>
      <c r="X35" s="131" t="e">
        <f t="shared" si="10"/>
        <v>#VALUE!</v>
      </c>
      <c r="Y35" s="132" t="b">
        <f t="shared" si="5"/>
        <v>0</v>
      </c>
      <c r="Z35" s="132"/>
      <c r="AA35" s="145"/>
      <c r="AB35" s="184"/>
      <c r="AC35" s="174"/>
      <c r="AD35" s="84"/>
    </row>
    <row r="36" spans="1:30" s="123" customFormat="1" ht="16.5" customHeight="1" thickBot="1">
      <c r="A36" s="140">
        <v>19</v>
      </c>
      <c r="B36" s="43"/>
      <c r="C36" s="10" t="b">
        <f>#VALUE!</f>
        <v>0</v>
      </c>
      <c r="D36" s="43"/>
      <c r="E36" s="58"/>
      <c r="F36" s="25"/>
      <c r="G36" s="25"/>
      <c r="H36" s="24"/>
      <c r="I36" s="22"/>
      <c r="J36" s="44"/>
      <c r="K36" s="45"/>
      <c r="L36" s="21">
        <f t="shared" si="6"/>
      </c>
      <c r="M36" s="21">
        <f t="shared" si="7"/>
      </c>
      <c r="N36" s="21">
        <f t="shared" si="8"/>
      </c>
      <c r="O36" s="46"/>
      <c r="P36" s="45"/>
      <c r="Q36" s="141">
        <f t="shared" si="9"/>
      </c>
      <c r="R36" s="142">
        <f t="shared" si="0"/>
      </c>
      <c r="S36" s="143">
        <f t="shared" si="11"/>
      </c>
      <c r="T36" s="144">
        <f t="shared" si="12"/>
      </c>
      <c r="U36" s="129"/>
      <c r="V36" s="77" t="b">
        <f t="shared" si="3"/>
        <v>0</v>
      </c>
      <c r="W36" s="130">
        <f t="shared" si="4"/>
        <v>-15</v>
      </c>
      <c r="X36" s="131" t="e">
        <f t="shared" si="10"/>
        <v>#VALUE!</v>
      </c>
      <c r="Y36" s="132" t="b">
        <f t="shared" si="5"/>
        <v>0</v>
      </c>
      <c r="Z36" s="132"/>
      <c r="AA36" s="145"/>
      <c r="AB36" s="184"/>
      <c r="AC36" s="174"/>
      <c r="AD36" s="84"/>
    </row>
    <row r="37" spans="1:30" s="123" customFormat="1" ht="16.5" customHeight="1" thickBot="1">
      <c r="A37" s="133">
        <v>20</v>
      </c>
      <c r="B37" s="37"/>
      <c r="C37" s="10" t="b">
        <f>#VALUE!</f>
        <v>0</v>
      </c>
      <c r="D37" s="37"/>
      <c r="E37" s="57"/>
      <c r="F37" s="39"/>
      <c r="G37" s="39"/>
      <c r="H37" s="39"/>
      <c r="I37" s="29"/>
      <c r="J37" s="40"/>
      <c r="K37" s="41"/>
      <c r="L37" s="29">
        <f t="shared" si="6"/>
      </c>
      <c r="M37" s="29">
        <f t="shared" si="7"/>
      </c>
      <c r="N37" s="29">
        <f t="shared" si="8"/>
      </c>
      <c r="O37" s="42"/>
      <c r="P37" s="41"/>
      <c r="Q37" s="199">
        <f t="shared" si="9"/>
      </c>
      <c r="R37" s="200">
        <f t="shared" si="0"/>
      </c>
      <c r="S37" s="201">
        <f t="shared" si="11"/>
      </c>
      <c r="T37" s="202">
        <f t="shared" si="12"/>
      </c>
      <c r="U37" s="129"/>
      <c r="V37" s="77" t="b">
        <f t="shared" si="3"/>
        <v>0</v>
      </c>
      <c r="W37" s="130">
        <f t="shared" si="4"/>
        <v>-15</v>
      </c>
      <c r="X37" s="131" t="e">
        <f t="shared" si="10"/>
        <v>#VALUE!</v>
      </c>
      <c r="Y37" s="132" t="b">
        <f t="shared" si="5"/>
        <v>0</v>
      </c>
      <c r="Z37" s="132"/>
      <c r="AA37" s="145"/>
      <c r="AB37" s="184"/>
      <c r="AC37" s="174"/>
      <c r="AD37" s="84"/>
    </row>
    <row r="38" spans="1:30" s="123" customFormat="1" ht="16.5" customHeight="1" thickBot="1">
      <c r="A38" s="140">
        <v>21</v>
      </c>
      <c r="B38" s="43"/>
      <c r="C38" s="10" t="b">
        <f>#VALUE!</f>
        <v>0</v>
      </c>
      <c r="D38" s="43"/>
      <c r="E38" s="58"/>
      <c r="F38" s="25"/>
      <c r="G38" s="25"/>
      <c r="H38" s="25"/>
      <c r="I38" s="21"/>
      <c r="J38" s="44"/>
      <c r="K38" s="45"/>
      <c r="L38" s="21">
        <f t="shared" si="6"/>
      </c>
      <c r="M38" s="21">
        <f t="shared" si="7"/>
      </c>
      <c r="N38" s="21">
        <f t="shared" si="8"/>
      </c>
      <c r="O38" s="46"/>
      <c r="P38" s="45"/>
      <c r="Q38" s="141">
        <f t="shared" si="9"/>
      </c>
      <c r="R38" s="142">
        <f t="shared" si="0"/>
      </c>
      <c r="S38" s="143">
        <f t="shared" si="11"/>
      </c>
      <c r="T38" s="144">
        <f t="shared" si="12"/>
      </c>
      <c r="U38" s="129"/>
      <c r="V38" s="77" t="b">
        <f t="shared" si="3"/>
        <v>0</v>
      </c>
      <c r="W38" s="130">
        <f t="shared" si="4"/>
        <v>-15</v>
      </c>
      <c r="X38" s="131" t="e">
        <f t="shared" si="10"/>
        <v>#VALUE!</v>
      </c>
      <c r="Y38" s="132" t="b">
        <f t="shared" si="5"/>
        <v>0</v>
      </c>
      <c r="Z38" s="132"/>
      <c r="AA38" s="145"/>
      <c r="AB38" s="184"/>
      <c r="AC38" s="174"/>
      <c r="AD38" s="84"/>
    </row>
    <row r="39" spans="1:30" s="123" customFormat="1" ht="16.5" customHeight="1" thickBot="1">
      <c r="A39" s="133">
        <v>22</v>
      </c>
      <c r="B39" s="37"/>
      <c r="C39" s="10" t="b">
        <f>#VALUE!</f>
        <v>0</v>
      </c>
      <c r="D39" s="37"/>
      <c r="E39" s="57"/>
      <c r="F39" s="39"/>
      <c r="G39" s="39"/>
      <c r="H39" s="39"/>
      <c r="I39" s="29"/>
      <c r="J39" s="40"/>
      <c r="K39" s="41"/>
      <c r="L39" s="29">
        <f t="shared" si="6"/>
      </c>
      <c r="M39" s="29">
        <f t="shared" si="7"/>
      </c>
      <c r="N39" s="29">
        <f t="shared" si="8"/>
      </c>
      <c r="O39" s="42"/>
      <c r="P39" s="41"/>
      <c r="Q39" s="199">
        <f t="shared" si="9"/>
      </c>
      <c r="R39" s="200">
        <f t="shared" si="0"/>
      </c>
      <c r="S39" s="201">
        <f t="shared" si="11"/>
      </c>
      <c r="T39" s="202">
        <f t="shared" si="12"/>
      </c>
      <c r="U39" s="129"/>
      <c r="V39" s="77" t="b">
        <f t="shared" si="3"/>
        <v>0</v>
      </c>
      <c r="W39" s="130">
        <f t="shared" si="4"/>
        <v>-15</v>
      </c>
      <c r="X39" s="131" t="e">
        <f t="shared" si="10"/>
        <v>#VALUE!</v>
      </c>
      <c r="Y39" s="132" t="b">
        <f t="shared" si="5"/>
        <v>0</v>
      </c>
      <c r="Z39" s="132"/>
      <c r="AA39" s="145"/>
      <c r="AB39" s="184"/>
      <c r="AC39" s="174"/>
      <c r="AD39" s="84"/>
    </row>
    <row r="40" spans="1:30" s="123" customFormat="1" ht="16.5" customHeight="1" thickBot="1">
      <c r="A40" s="140">
        <v>23</v>
      </c>
      <c r="B40" s="43"/>
      <c r="C40" s="10" t="b">
        <f>#VALUE!</f>
        <v>0</v>
      </c>
      <c r="D40" s="43"/>
      <c r="E40" s="58"/>
      <c r="F40" s="25"/>
      <c r="G40" s="25"/>
      <c r="H40" s="25"/>
      <c r="I40" s="21"/>
      <c r="J40" s="44"/>
      <c r="K40" s="45"/>
      <c r="L40" s="21">
        <f t="shared" si="6"/>
      </c>
      <c r="M40" s="21">
        <f t="shared" si="7"/>
      </c>
      <c r="N40" s="21">
        <f t="shared" si="8"/>
      </c>
      <c r="O40" s="46"/>
      <c r="P40" s="45"/>
      <c r="Q40" s="141">
        <f t="shared" si="9"/>
      </c>
      <c r="R40" s="142">
        <f t="shared" si="0"/>
      </c>
      <c r="S40" s="143">
        <f t="shared" si="11"/>
      </c>
      <c r="T40" s="144">
        <f t="shared" si="12"/>
      </c>
      <c r="U40" s="129"/>
      <c r="V40" s="77" t="b">
        <f t="shared" si="3"/>
        <v>0</v>
      </c>
      <c r="W40" s="130">
        <f t="shared" si="4"/>
        <v>-15</v>
      </c>
      <c r="X40" s="131" t="e">
        <f t="shared" si="10"/>
        <v>#VALUE!</v>
      </c>
      <c r="Y40" s="132" t="b">
        <f t="shared" si="5"/>
        <v>0</v>
      </c>
      <c r="Z40" s="132"/>
      <c r="AA40" s="145"/>
      <c r="AB40" s="184"/>
      <c r="AC40" s="174"/>
      <c r="AD40" s="84"/>
    </row>
    <row r="41" spans="1:30" s="123" customFormat="1" ht="16.5" customHeight="1" thickBot="1">
      <c r="A41" s="133">
        <v>24</v>
      </c>
      <c r="B41" s="37"/>
      <c r="C41" s="10" t="b">
        <f>#VALUE!</f>
        <v>0</v>
      </c>
      <c r="D41" s="37"/>
      <c r="E41" s="57"/>
      <c r="F41" s="39"/>
      <c r="G41" s="39"/>
      <c r="H41" s="39"/>
      <c r="I41" s="29"/>
      <c r="J41" s="40"/>
      <c r="K41" s="41"/>
      <c r="L41" s="29">
        <f t="shared" si="6"/>
      </c>
      <c r="M41" s="29">
        <f t="shared" si="7"/>
      </c>
      <c r="N41" s="29">
        <f t="shared" si="8"/>
      </c>
      <c r="O41" s="42"/>
      <c r="P41" s="41"/>
      <c r="Q41" s="199">
        <f t="shared" si="9"/>
      </c>
      <c r="R41" s="200">
        <f t="shared" si="0"/>
      </c>
      <c r="S41" s="201">
        <f t="shared" si="11"/>
      </c>
      <c r="T41" s="202">
        <f t="shared" si="12"/>
      </c>
      <c r="U41" s="129"/>
      <c r="V41" s="77" t="b">
        <f t="shared" si="3"/>
        <v>0</v>
      </c>
      <c r="W41" s="130">
        <f t="shared" si="4"/>
        <v>-15</v>
      </c>
      <c r="X41" s="131" t="e">
        <f t="shared" si="10"/>
        <v>#VALUE!</v>
      </c>
      <c r="Y41" s="132" t="b">
        <f t="shared" si="5"/>
        <v>0</v>
      </c>
      <c r="Z41" s="132"/>
      <c r="AA41" s="145"/>
      <c r="AB41" s="184"/>
      <c r="AC41" s="174"/>
      <c r="AD41" s="84"/>
    </row>
    <row r="42" spans="1:30" s="123" customFormat="1" ht="16.5" customHeight="1" thickBot="1">
      <c r="A42" s="140">
        <v>25</v>
      </c>
      <c r="B42" s="43"/>
      <c r="C42" s="10" t="b">
        <f>#VALUE!</f>
        <v>0</v>
      </c>
      <c r="D42" s="43"/>
      <c r="E42" s="58"/>
      <c r="F42" s="25"/>
      <c r="G42" s="25"/>
      <c r="H42" s="25"/>
      <c r="I42" s="21"/>
      <c r="J42" s="44"/>
      <c r="K42" s="45"/>
      <c r="L42" s="21">
        <f t="shared" si="6"/>
      </c>
      <c r="M42" s="21">
        <f t="shared" si="7"/>
      </c>
      <c r="N42" s="21">
        <f t="shared" si="8"/>
      </c>
      <c r="O42" s="46"/>
      <c r="P42" s="45"/>
      <c r="Q42" s="141">
        <f t="shared" si="9"/>
      </c>
      <c r="R42" s="142">
        <f t="shared" si="0"/>
      </c>
      <c r="S42" s="143">
        <f t="shared" si="11"/>
      </c>
      <c r="T42" s="144">
        <f t="shared" si="12"/>
      </c>
      <c r="U42" s="129"/>
      <c r="V42" s="77" t="b">
        <f t="shared" si="3"/>
        <v>0</v>
      </c>
      <c r="W42" s="130">
        <f t="shared" si="4"/>
        <v>-15</v>
      </c>
      <c r="X42" s="131" t="e">
        <f t="shared" si="10"/>
        <v>#VALUE!</v>
      </c>
      <c r="Y42" s="132" t="b">
        <f t="shared" si="5"/>
        <v>0</v>
      </c>
      <c r="Z42" s="132"/>
      <c r="AA42" s="145"/>
      <c r="AB42" s="184"/>
      <c r="AC42" s="174"/>
      <c r="AD42" s="84"/>
    </row>
    <row r="43" spans="1:30" s="123" customFormat="1" ht="16.5" customHeight="1" thickBot="1">
      <c r="A43" s="133">
        <v>26</v>
      </c>
      <c r="B43" s="37"/>
      <c r="C43" s="10" t="b">
        <f>#VALUE!</f>
        <v>0</v>
      </c>
      <c r="D43" s="37"/>
      <c r="E43" s="57"/>
      <c r="F43" s="39"/>
      <c r="G43" s="39"/>
      <c r="H43" s="39"/>
      <c r="I43" s="29"/>
      <c r="J43" s="40"/>
      <c r="K43" s="41"/>
      <c r="L43" s="29">
        <f t="shared" si="6"/>
      </c>
      <c r="M43" s="29">
        <f t="shared" si="7"/>
      </c>
      <c r="N43" s="29">
        <f t="shared" si="8"/>
      </c>
      <c r="O43" s="42"/>
      <c r="P43" s="41"/>
      <c r="Q43" s="199">
        <f t="shared" si="9"/>
      </c>
      <c r="R43" s="200">
        <f t="shared" si="0"/>
      </c>
      <c r="S43" s="201">
        <f t="shared" si="11"/>
      </c>
      <c r="T43" s="202">
        <f t="shared" si="12"/>
      </c>
      <c r="U43" s="129"/>
      <c r="V43" s="77" t="b">
        <f t="shared" si="3"/>
        <v>0</v>
      </c>
      <c r="W43" s="130">
        <f t="shared" si="4"/>
        <v>-15</v>
      </c>
      <c r="X43" s="131" t="e">
        <f t="shared" si="10"/>
        <v>#VALUE!</v>
      </c>
      <c r="Y43" s="132" t="b">
        <f t="shared" si="5"/>
        <v>0</v>
      </c>
      <c r="Z43" s="132"/>
      <c r="AA43" s="145"/>
      <c r="AB43" s="184"/>
      <c r="AC43" s="174"/>
      <c r="AD43" s="84"/>
    </row>
    <row r="44" spans="1:30" s="123" customFormat="1" ht="16.5" customHeight="1" thickBot="1">
      <c r="A44" s="140">
        <v>27</v>
      </c>
      <c r="B44" s="43"/>
      <c r="C44" s="10" t="b">
        <f>#VALUE!</f>
        <v>0</v>
      </c>
      <c r="D44" s="43"/>
      <c r="E44" s="58"/>
      <c r="F44" s="25"/>
      <c r="G44" s="25"/>
      <c r="H44" s="25"/>
      <c r="I44" s="21"/>
      <c r="J44" s="44"/>
      <c r="K44" s="45"/>
      <c r="L44" s="21">
        <f t="shared" si="6"/>
      </c>
      <c r="M44" s="21">
        <f t="shared" si="7"/>
      </c>
      <c r="N44" s="21">
        <f t="shared" si="8"/>
      </c>
      <c r="O44" s="46"/>
      <c r="P44" s="45"/>
      <c r="Q44" s="141">
        <f t="shared" si="9"/>
      </c>
      <c r="R44" s="142">
        <f t="shared" si="0"/>
      </c>
      <c r="S44" s="143">
        <f t="shared" si="11"/>
      </c>
      <c r="T44" s="144">
        <f t="shared" si="12"/>
      </c>
      <c r="U44" s="129"/>
      <c r="V44" s="77" t="b">
        <f t="shared" si="3"/>
        <v>0</v>
      </c>
      <c r="W44" s="130">
        <f t="shared" si="4"/>
        <v>-15</v>
      </c>
      <c r="X44" s="131" t="e">
        <f t="shared" si="10"/>
        <v>#VALUE!</v>
      </c>
      <c r="Y44" s="132" t="b">
        <f t="shared" si="5"/>
        <v>0</v>
      </c>
      <c r="Z44" s="132"/>
      <c r="AA44" s="145"/>
      <c r="AB44" s="184"/>
      <c r="AC44" s="174"/>
      <c r="AD44" s="84"/>
    </row>
    <row r="45" spans="1:30" s="123" customFormat="1" ht="16.5" customHeight="1" thickBot="1">
      <c r="A45" s="133">
        <v>28</v>
      </c>
      <c r="B45" s="37"/>
      <c r="C45" s="10" t="b">
        <f>#VALUE!</f>
        <v>0</v>
      </c>
      <c r="D45" s="37"/>
      <c r="E45" s="57"/>
      <c r="F45" s="39"/>
      <c r="G45" s="39"/>
      <c r="H45" s="39"/>
      <c r="I45" s="29"/>
      <c r="J45" s="40"/>
      <c r="K45" s="41"/>
      <c r="L45" s="29">
        <f t="shared" si="6"/>
      </c>
      <c r="M45" s="29">
        <f t="shared" si="7"/>
      </c>
      <c r="N45" s="29">
        <f t="shared" si="8"/>
      </c>
      <c r="O45" s="42"/>
      <c r="P45" s="41"/>
      <c r="Q45" s="199">
        <f t="shared" si="9"/>
      </c>
      <c r="R45" s="200">
        <f t="shared" si="0"/>
      </c>
      <c r="S45" s="201">
        <f t="shared" si="11"/>
      </c>
      <c r="T45" s="202">
        <f t="shared" si="12"/>
      </c>
      <c r="U45" s="129"/>
      <c r="V45" s="77" t="b">
        <f t="shared" si="3"/>
        <v>0</v>
      </c>
      <c r="W45" s="130">
        <f t="shared" si="4"/>
        <v>-15</v>
      </c>
      <c r="X45" s="131" t="e">
        <f t="shared" si="10"/>
        <v>#VALUE!</v>
      </c>
      <c r="Y45" s="132" t="b">
        <f t="shared" si="5"/>
        <v>0</v>
      </c>
      <c r="Z45" s="132"/>
      <c r="AA45" s="145"/>
      <c r="AB45" s="184"/>
      <c r="AC45" s="174"/>
      <c r="AD45" s="84"/>
    </row>
    <row r="46" spans="1:30" s="123" customFormat="1" ht="16.5" customHeight="1" thickBot="1">
      <c r="A46" s="140">
        <v>29</v>
      </c>
      <c r="B46" s="43"/>
      <c r="C46" s="10" t="b">
        <f>#VALUE!</f>
        <v>0</v>
      </c>
      <c r="D46" s="43"/>
      <c r="E46" s="58"/>
      <c r="F46" s="25"/>
      <c r="G46" s="25"/>
      <c r="H46" s="25"/>
      <c r="I46" s="21"/>
      <c r="J46" s="44"/>
      <c r="K46" s="45"/>
      <c r="L46" s="21">
        <f t="shared" si="6"/>
      </c>
      <c r="M46" s="21">
        <f t="shared" si="7"/>
      </c>
      <c r="N46" s="21">
        <f t="shared" si="8"/>
      </c>
      <c r="O46" s="46"/>
      <c r="P46" s="45"/>
      <c r="Q46" s="141">
        <f t="shared" si="9"/>
      </c>
      <c r="R46" s="142">
        <f t="shared" si="0"/>
      </c>
      <c r="S46" s="143">
        <f t="shared" si="11"/>
      </c>
      <c r="T46" s="144">
        <f t="shared" si="12"/>
      </c>
      <c r="U46" s="129"/>
      <c r="V46" s="77" t="b">
        <f t="shared" si="3"/>
        <v>0</v>
      </c>
      <c r="W46" s="130">
        <f t="shared" si="4"/>
        <v>-15</v>
      </c>
      <c r="X46" s="131" t="e">
        <f t="shared" si="10"/>
        <v>#VALUE!</v>
      </c>
      <c r="Y46" s="132" t="b">
        <f t="shared" si="5"/>
        <v>0</v>
      </c>
      <c r="Z46" s="132"/>
      <c r="AA46" s="145"/>
      <c r="AB46" s="184"/>
      <c r="AC46" s="174"/>
      <c r="AD46" s="84"/>
    </row>
    <row r="47" spans="1:30" s="123" customFormat="1" ht="16.5" customHeight="1" thickBot="1">
      <c r="A47" s="133">
        <v>30</v>
      </c>
      <c r="B47" s="37"/>
      <c r="C47" s="10" t="b">
        <f>#VALUE!</f>
        <v>0</v>
      </c>
      <c r="D47" s="37"/>
      <c r="E47" s="57"/>
      <c r="F47" s="39"/>
      <c r="G47" s="39"/>
      <c r="H47" s="39"/>
      <c r="I47" s="29"/>
      <c r="J47" s="40"/>
      <c r="K47" s="41"/>
      <c r="L47" s="29">
        <f t="shared" si="6"/>
      </c>
      <c r="M47" s="29">
        <f t="shared" si="7"/>
      </c>
      <c r="N47" s="29">
        <f t="shared" si="8"/>
      </c>
      <c r="O47" s="42"/>
      <c r="P47" s="41"/>
      <c r="Q47" s="199">
        <f t="shared" si="9"/>
      </c>
      <c r="R47" s="200">
        <f t="shared" si="0"/>
      </c>
      <c r="S47" s="201">
        <f t="shared" si="11"/>
      </c>
      <c r="T47" s="202">
        <f t="shared" si="12"/>
      </c>
      <c r="U47" s="129"/>
      <c r="V47" s="77" t="b">
        <f t="shared" si="3"/>
        <v>0</v>
      </c>
      <c r="W47" s="130">
        <f t="shared" si="4"/>
        <v>-15</v>
      </c>
      <c r="X47" s="131" t="e">
        <f t="shared" si="10"/>
        <v>#VALUE!</v>
      </c>
      <c r="Y47" s="132" t="b">
        <f t="shared" si="5"/>
        <v>0</v>
      </c>
      <c r="Z47" s="132"/>
      <c r="AA47" s="145"/>
      <c r="AB47" s="184"/>
      <c r="AC47" s="174"/>
      <c r="AD47" s="84"/>
    </row>
    <row r="48" spans="1:30" s="123" customFormat="1" ht="16.5" customHeight="1" thickBot="1">
      <c r="A48" s="140">
        <v>31</v>
      </c>
      <c r="B48" s="43"/>
      <c r="C48" s="10" t="b">
        <f>#VALUE!</f>
        <v>0</v>
      </c>
      <c r="D48" s="43"/>
      <c r="E48" s="58"/>
      <c r="F48" s="25"/>
      <c r="G48" s="25"/>
      <c r="H48" s="25"/>
      <c r="I48" s="21"/>
      <c r="J48" s="44"/>
      <c r="K48" s="45"/>
      <c r="L48" s="21">
        <f t="shared" si="6"/>
      </c>
      <c r="M48" s="21">
        <f t="shared" si="7"/>
      </c>
      <c r="N48" s="21">
        <f t="shared" si="8"/>
      </c>
      <c r="O48" s="46"/>
      <c r="P48" s="45"/>
      <c r="Q48" s="141">
        <f t="shared" si="9"/>
      </c>
      <c r="R48" s="142">
        <f t="shared" si="0"/>
      </c>
      <c r="S48" s="143">
        <f t="shared" si="11"/>
      </c>
      <c r="T48" s="144">
        <f t="shared" si="12"/>
      </c>
      <c r="U48" s="129"/>
      <c r="V48" s="77" t="b">
        <f t="shared" si="3"/>
        <v>0</v>
      </c>
      <c r="W48" s="130">
        <f t="shared" si="4"/>
        <v>-15</v>
      </c>
      <c r="X48" s="131" t="e">
        <f t="shared" si="10"/>
        <v>#VALUE!</v>
      </c>
      <c r="Y48" s="132" t="b">
        <f t="shared" si="5"/>
        <v>0</v>
      </c>
      <c r="Z48" s="132"/>
      <c r="AA48" s="145"/>
      <c r="AB48" s="184"/>
      <c r="AC48" s="174"/>
      <c r="AD48" s="84"/>
    </row>
    <row r="49" spans="1:30" s="123" customFormat="1" ht="16.5" customHeight="1" thickBot="1">
      <c r="A49" s="133">
        <v>32</v>
      </c>
      <c r="B49" s="37"/>
      <c r="C49" s="10" t="b">
        <f>#VALUE!</f>
        <v>0</v>
      </c>
      <c r="D49" s="37"/>
      <c r="E49" s="57"/>
      <c r="F49" s="39"/>
      <c r="G49" s="39"/>
      <c r="H49" s="39"/>
      <c r="I49" s="29"/>
      <c r="J49" s="40"/>
      <c r="K49" s="41"/>
      <c r="L49" s="29">
        <f t="shared" si="6"/>
      </c>
      <c r="M49" s="29">
        <f t="shared" si="7"/>
      </c>
      <c r="N49" s="29">
        <f t="shared" si="8"/>
      </c>
      <c r="O49" s="42"/>
      <c r="P49" s="41"/>
      <c r="Q49" s="199">
        <f t="shared" si="9"/>
      </c>
      <c r="R49" s="200">
        <f t="shared" si="0"/>
      </c>
      <c r="S49" s="201">
        <f t="shared" si="11"/>
      </c>
      <c r="T49" s="202">
        <f t="shared" si="12"/>
      </c>
      <c r="U49" s="129"/>
      <c r="V49" s="77" t="b">
        <f t="shared" si="3"/>
        <v>0</v>
      </c>
      <c r="W49" s="130">
        <f t="shared" si="4"/>
        <v>-15</v>
      </c>
      <c r="X49" s="131" t="e">
        <f t="shared" si="10"/>
        <v>#VALUE!</v>
      </c>
      <c r="Y49" s="132" t="b">
        <f t="shared" si="5"/>
        <v>0</v>
      </c>
      <c r="Z49" s="132"/>
      <c r="AA49" s="145"/>
      <c r="AB49" s="184"/>
      <c r="AC49" s="174"/>
      <c r="AD49" s="84"/>
    </row>
    <row r="50" spans="1:30" s="123" customFormat="1" ht="16.5" customHeight="1" thickBot="1">
      <c r="A50" s="140">
        <v>33</v>
      </c>
      <c r="B50" s="43"/>
      <c r="C50" s="10" t="b">
        <f>#VALUE!</f>
        <v>0</v>
      </c>
      <c r="D50" s="43"/>
      <c r="E50" s="58"/>
      <c r="F50" s="25"/>
      <c r="G50" s="25"/>
      <c r="H50" s="25"/>
      <c r="I50" s="21"/>
      <c r="J50" s="44"/>
      <c r="K50" s="45"/>
      <c r="L50" s="21">
        <f t="shared" si="6"/>
      </c>
      <c r="M50" s="21">
        <f t="shared" si="7"/>
      </c>
      <c r="N50" s="21">
        <f t="shared" si="8"/>
      </c>
      <c r="O50" s="46"/>
      <c r="P50" s="45"/>
      <c r="Q50" s="141">
        <f t="shared" si="9"/>
      </c>
      <c r="R50" s="142">
        <f t="shared" si="0"/>
      </c>
      <c r="S50" s="143">
        <f t="shared" si="11"/>
      </c>
      <c r="T50" s="144">
        <f t="shared" si="12"/>
      </c>
      <c r="U50" s="129"/>
      <c r="V50" s="77" t="b">
        <f t="shared" si="3"/>
        <v>0</v>
      </c>
      <c r="W50" s="130">
        <f t="shared" si="4"/>
        <v>-15</v>
      </c>
      <c r="X50" s="131" t="e">
        <f t="shared" si="10"/>
        <v>#VALUE!</v>
      </c>
      <c r="Y50" s="132" t="b">
        <f t="shared" si="5"/>
        <v>0</v>
      </c>
      <c r="Z50" s="132"/>
      <c r="AA50" s="145"/>
      <c r="AB50" s="184"/>
      <c r="AC50" s="174"/>
      <c r="AD50" s="84"/>
    </row>
    <row r="51" spans="1:30" s="123" customFormat="1" ht="16.5" customHeight="1" thickBot="1">
      <c r="A51" s="133">
        <v>34</v>
      </c>
      <c r="B51" s="37"/>
      <c r="C51" s="10" t="b">
        <f>#VALUE!</f>
        <v>0</v>
      </c>
      <c r="D51" s="37"/>
      <c r="E51" s="57"/>
      <c r="F51" s="39"/>
      <c r="G51" s="39"/>
      <c r="H51" s="39"/>
      <c r="I51" s="29"/>
      <c r="J51" s="40"/>
      <c r="K51" s="41"/>
      <c r="L51" s="29">
        <f t="shared" si="6"/>
      </c>
      <c r="M51" s="29">
        <f t="shared" si="7"/>
      </c>
      <c r="N51" s="29">
        <f t="shared" si="8"/>
      </c>
      <c r="O51" s="42"/>
      <c r="P51" s="41"/>
      <c r="Q51" s="199">
        <f t="shared" si="9"/>
      </c>
      <c r="R51" s="200">
        <f t="shared" si="0"/>
      </c>
      <c r="S51" s="201">
        <f t="shared" si="11"/>
      </c>
      <c r="T51" s="202">
        <f t="shared" si="12"/>
      </c>
      <c r="U51" s="129"/>
      <c r="V51" s="77" t="b">
        <f t="shared" si="3"/>
        <v>0</v>
      </c>
      <c r="W51" s="130">
        <f t="shared" si="4"/>
        <v>-15</v>
      </c>
      <c r="X51" s="131" t="e">
        <f t="shared" si="10"/>
        <v>#VALUE!</v>
      </c>
      <c r="Y51" s="132" t="b">
        <f t="shared" si="5"/>
        <v>0</v>
      </c>
      <c r="Z51" s="132"/>
      <c r="AA51" s="145"/>
      <c r="AB51" s="184"/>
      <c r="AC51" s="174"/>
      <c r="AD51" s="84"/>
    </row>
    <row r="52" spans="1:30" s="123" customFormat="1" ht="16.5" customHeight="1" thickBot="1">
      <c r="A52" s="140">
        <v>35</v>
      </c>
      <c r="B52" s="43"/>
      <c r="C52" s="10" t="b">
        <f>#VALUE!</f>
        <v>0</v>
      </c>
      <c r="D52" s="43"/>
      <c r="E52" s="58"/>
      <c r="F52" s="25"/>
      <c r="G52" s="25"/>
      <c r="H52" s="25"/>
      <c r="I52" s="21"/>
      <c r="J52" s="44"/>
      <c r="K52" s="45"/>
      <c r="L52" s="21">
        <f t="shared" si="6"/>
      </c>
      <c r="M52" s="21">
        <f t="shared" si="7"/>
      </c>
      <c r="N52" s="21">
        <f t="shared" si="8"/>
      </c>
      <c r="O52" s="46"/>
      <c r="P52" s="45"/>
      <c r="Q52" s="141">
        <f t="shared" si="9"/>
      </c>
      <c r="R52" s="142">
        <f t="shared" si="0"/>
      </c>
      <c r="S52" s="143">
        <f t="shared" si="11"/>
      </c>
      <c r="T52" s="144">
        <f t="shared" si="12"/>
      </c>
      <c r="U52" s="129"/>
      <c r="V52" s="77" t="b">
        <f t="shared" si="3"/>
        <v>0</v>
      </c>
      <c r="W52" s="130">
        <f t="shared" si="4"/>
        <v>-15</v>
      </c>
      <c r="X52" s="131" t="e">
        <f t="shared" si="10"/>
        <v>#VALUE!</v>
      </c>
      <c r="Y52" s="132" t="b">
        <f t="shared" si="5"/>
        <v>0</v>
      </c>
      <c r="Z52" s="132"/>
      <c r="AA52" s="145"/>
      <c r="AB52" s="184"/>
      <c r="AC52" s="174"/>
      <c r="AD52" s="84"/>
    </row>
    <row r="53" spans="1:30" s="123" customFormat="1" ht="16.5" customHeight="1" thickBot="1">
      <c r="A53" s="133">
        <v>36</v>
      </c>
      <c r="B53" s="37"/>
      <c r="C53" s="10" t="b">
        <f>#VALUE!</f>
        <v>0</v>
      </c>
      <c r="D53" s="37"/>
      <c r="E53" s="57"/>
      <c r="F53" s="39"/>
      <c r="G53" s="39"/>
      <c r="H53" s="39"/>
      <c r="I53" s="29"/>
      <c r="J53" s="40"/>
      <c r="K53" s="41"/>
      <c r="L53" s="29">
        <f t="shared" si="6"/>
      </c>
      <c r="M53" s="29">
        <f t="shared" si="7"/>
      </c>
      <c r="N53" s="29">
        <f t="shared" si="8"/>
      </c>
      <c r="O53" s="42"/>
      <c r="P53" s="41"/>
      <c r="Q53" s="199">
        <f t="shared" si="9"/>
      </c>
      <c r="R53" s="200">
        <f t="shared" si="0"/>
      </c>
      <c r="S53" s="201">
        <f t="shared" si="11"/>
      </c>
      <c r="T53" s="202">
        <f t="shared" si="12"/>
      </c>
      <c r="U53" s="129"/>
      <c r="V53" s="77" t="b">
        <f t="shared" si="3"/>
        <v>0</v>
      </c>
      <c r="W53" s="130">
        <f t="shared" si="4"/>
        <v>-15</v>
      </c>
      <c r="X53" s="131" t="e">
        <f t="shared" si="10"/>
        <v>#VALUE!</v>
      </c>
      <c r="Y53" s="132" t="b">
        <f t="shared" si="5"/>
        <v>0</v>
      </c>
      <c r="Z53" s="132"/>
      <c r="AA53" s="145"/>
      <c r="AB53" s="184"/>
      <c r="AC53" s="174"/>
      <c r="AD53" s="84"/>
    </row>
    <row r="54" spans="1:30" s="123" customFormat="1" ht="16.5" customHeight="1" thickBot="1">
      <c r="A54" s="140">
        <v>37</v>
      </c>
      <c r="B54" s="43"/>
      <c r="C54" s="10" t="b">
        <f>#VALUE!</f>
        <v>0</v>
      </c>
      <c r="D54" s="43"/>
      <c r="E54" s="58"/>
      <c r="F54" s="25"/>
      <c r="G54" s="25"/>
      <c r="H54" s="25"/>
      <c r="I54" s="21"/>
      <c r="J54" s="44"/>
      <c r="K54" s="45"/>
      <c r="L54" s="21">
        <f t="shared" si="6"/>
      </c>
      <c r="M54" s="21">
        <f t="shared" si="7"/>
      </c>
      <c r="N54" s="21">
        <f t="shared" si="8"/>
      </c>
      <c r="O54" s="46"/>
      <c r="P54" s="45"/>
      <c r="Q54" s="141">
        <f>IF(D54=0,"",+((100-K54)*J54*109.814)/(L54*M54*N54))</f>
      </c>
      <c r="R54" s="142">
        <f t="shared" si="0"/>
      </c>
      <c r="S54" s="143">
        <f t="shared" si="11"/>
      </c>
      <c r="T54" s="144">
        <f t="shared" si="12"/>
      </c>
      <c r="U54" s="129"/>
      <c r="V54" s="77" t="b">
        <f t="shared" si="3"/>
        <v>0</v>
      </c>
      <c r="W54" s="130">
        <f t="shared" si="4"/>
        <v>-15</v>
      </c>
      <c r="X54" s="131" t="e">
        <f t="shared" si="10"/>
        <v>#VALUE!</v>
      </c>
      <c r="Y54" s="132" t="b">
        <f t="shared" si="5"/>
        <v>0</v>
      </c>
      <c r="Z54" s="132"/>
      <c r="AA54" s="145"/>
      <c r="AB54" s="184"/>
      <c r="AC54" s="174"/>
      <c r="AD54" s="84"/>
    </row>
    <row r="55" spans="1:30" s="123" customFormat="1" ht="16.5" customHeight="1" thickBot="1">
      <c r="A55" s="133">
        <v>38</v>
      </c>
      <c r="B55" s="29"/>
      <c r="C55" s="10" t="b">
        <f>#VALUE!</f>
        <v>0</v>
      </c>
      <c r="D55" s="15"/>
      <c r="E55" s="55"/>
      <c r="F55" s="17"/>
      <c r="G55" s="17"/>
      <c r="H55" s="18"/>
      <c r="I55" s="15"/>
      <c r="J55" s="19"/>
      <c r="K55" s="20"/>
      <c r="L55" s="32">
        <f t="shared" si="6"/>
      </c>
      <c r="M55" s="32">
        <f t="shared" si="7"/>
      </c>
      <c r="N55" s="15">
        <f t="shared" si="8"/>
      </c>
      <c r="O55" s="33"/>
      <c r="P55" s="20"/>
      <c r="Q55" s="134">
        <f t="shared" si="9"/>
      </c>
      <c r="R55" s="135">
        <f t="shared" si="0"/>
      </c>
      <c r="S55" s="136">
        <f>IF(D55=0,"",RANK(Q55,$Q$18:$Q$77,0))</f>
      </c>
      <c r="T55" s="137">
        <f>IF(D55=0,"",RANK(R55,$R$18:$R$77,0))</f>
      </c>
      <c r="U55" s="129"/>
      <c r="V55" s="77" t="b">
        <f t="shared" si="3"/>
        <v>0</v>
      </c>
      <c r="W55" s="130">
        <f t="shared" si="4"/>
        <v>-15</v>
      </c>
      <c r="X55" s="131" t="e">
        <f t="shared" si="10"/>
        <v>#VALUE!</v>
      </c>
      <c r="Y55" s="132" t="b">
        <f t="shared" si="5"/>
        <v>0</v>
      </c>
      <c r="Z55" s="132"/>
      <c r="AA55" s="145"/>
      <c r="AB55" s="184"/>
      <c r="AC55" s="174"/>
      <c r="AD55" s="84"/>
    </row>
    <row r="56" spans="1:30" s="123" customFormat="1" ht="16.5" customHeight="1" thickBot="1">
      <c r="A56" s="140">
        <v>39</v>
      </c>
      <c r="B56" s="21"/>
      <c r="C56" s="10" t="b">
        <f>#VALUE!</f>
        <v>0</v>
      </c>
      <c r="D56" s="21"/>
      <c r="E56" s="56"/>
      <c r="F56" s="24"/>
      <c r="G56" s="24"/>
      <c r="H56" s="25"/>
      <c r="I56" s="21"/>
      <c r="J56" s="26"/>
      <c r="K56" s="27"/>
      <c r="L56" s="21">
        <f t="shared" si="6"/>
      </c>
      <c r="M56" s="21">
        <f t="shared" si="7"/>
      </c>
      <c r="N56" s="21">
        <f t="shared" si="8"/>
      </c>
      <c r="O56" s="28"/>
      <c r="P56" s="27"/>
      <c r="Q56" s="141">
        <f t="shared" si="9"/>
      </c>
      <c r="R56" s="142">
        <f t="shared" si="0"/>
      </c>
      <c r="S56" s="143">
        <f>IF(D56=0,"",RANK(Q56,$Q$18:$Q$77,0))</f>
      </c>
      <c r="T56" s="144">
        <f>IF(D56=0,"",RANK(R56,$R$18:$R$77,0))</f>
      </c>
      <c r="U56" s="129"/>
      <c r="V56" s="77" t="b">
        <f t="shared" si="3"/>
        <v>0</v>
      </c>
      <c r="W56" s="130">
        <f t="shared" si="4"/>
        <v>-15</v>
      </c>
      <c r="X56" s="131" t="e">
        <f t="shared" si="10"/>
        <v>#VALUE!</v>
      </c>
      <c r="Y56" s="132" t="b">
        <f t="shared" si="5"/>
        <v>0</v>
      </c>
      <c r="Z56" s="132"/>
      <c r="AA56" s="145"/>
      <c r="AB56" s="184"/>
      <c r="AC56" s="174"/>
      <c r="AD56" s="84"/>
    </row>
    <row r="57" spans="1:30" s="123" customFormat="1" ht="16.5" customHeight="1" thickBot="1">
      <c r="A57" s="133">
        <v>40</v>
      </c>
      <c r="B57" s="37"/>
      <c r="C57" s="10" t="b">
        <f>#VALUE!</f>
        <v>0</v>
      </c>
      <c r="D57" s="37"/>
      <c r="E57" s="57"/>
      <c r="F57" s="39"/>
      <c r="G57" s="39"/>
      <c r="H57" s="39"/>
      <c r="I57" s="29"/>
      <c r="J57" s="40"/>
      <c r="K57" s="41"/>
      <c r="L57" s="29">
        <f aca="true" t="shared" si="13" ref="L57:L77">+IF(D57=0,"",+$L$18)</f>
      </c>
      <c r="M57" s="29">
        <f aca="true" t="shared" si="14" ref="M57:M76">+IF(D57=0,"",+$M$18)</f>
      </c>
      <c r="N57" s="29">
        <f aca="true" t="shared" si="15" ref="N57:N77">+IF(D57=0,"",+$N$18)</f>
      </c>
      <c r="O57" s="42"/>
      <c r="P57" s="41"/>
      <c r="Q57" s="199">
        <f aca="true" t="shared" si="16" ref="Q57:Q77">IF(D57=0,"",+((100-K57)*J57*109.814)/(L57*M57*N57))</f>
      </c>
      <c r="R57" s="200">
        <f aca="true" t="shared" si="17" ref="R57:R76">IF(D57=0,"",X57)</f>
      </c>
      <c r="S57" s="201">
        <f aca="true" t="shared" si="18" ref="S57:S77">IF(D57=0,"",RANK(Q57,$Q$18:$Q$77,0))</f>
      </c>
      <c r="T57" s="202">
        <f aca="true" t="shared" si="19" ref="T57:T77">IF(D57=0,"",RANK(R57,$R$18:$R$77,0))</f>
      </c>
      <c r="U57" s="129"/>
      <c r="V57" s="77" t="b">
        <f aca="true" t="shared" si="20" ref="V57:V77">(+K57&gt;$W$13+0.01)</f>
        <v>0</v>
      </c>
      <c r="W57" s="130">
        <f aca="true" t="shared" si="21" ref="W57:W77">+K57-$W$13</f>
        <v>-15</v>
      </c>
      <c r="X57" s="131" t="e">
        <f aca="true" t="shared" si="22" ref="X57:X77">IF(V57,+((Q57*$N$4)-((W57*$N$5)*Q57)),+Q57*$N$4)</f>
        <v>#VALUE!</v>
      </c>
      <c r="Y57" s="132" t="b">
        <f aca="true" t="shared" si="23" ref="Y57:Y77">+V57</f>
        <v>0</v>
      </c>
      <c r="Z57" s="132"/>
      <c r="AA57" s="145"/>
      <c r="AB57" s="184"/>
      <c r="AC57" s="174"/>
      <c r="AD57" s="84"/>
    </row>
    <row r="58" spans="1:30" s="123" customFormat="1" ht="16.5" customHeight="1" thickBot="1">
      <c r="A58" s="140">
        <v>41</v>
      </c>
      <c r="B58" s="43"/>
      <c r="C58" s="10" t="b">
        <f>#VALUE!</f>
        <v>0</v>
      </c>
      <c r="D58" s="43"/>
      <c r="E58" s="58"/>
      <c r="F58" s="25"/>
      <c r="G58" s="25"/>
      <c r="H58" s="24"/>
      <c r="I58" s="22"/>
      <c r="J58" s="44"/>
      <c r="K58" s="45"/>
      <c r="L58" s="21">
        <f t="shared" si="13"/>
      </c>
      <c r="M58" s="21">
        <f t="shared" si="14"/>
      </c>
      <c r="N58" s="21">
        <f t="shared" si="15"/>
      </c>
      <c r="O58" s="46"/>
      <c r="P58" s="45"/>
      <c r="Q58" s="141">
        <f t="shared" si="16"/>
      </c>
      <c r="R58" s="142">
        <f t="shared" si="17"/>
      </c>
      <c r="S58" s="143">
        <f t="shared" si="18"/>
      </c>
      <c r="T58" s="144">
        <f t="shared" si="19"/>
      </c>
      <c r="U58" s="129"/>
      <c r="V58" s="77" t="b">
        <f t="shared" si="20"/>
        <v>0</v>
      </c>
      <c r="W58" s="130">
        <f t="shared" si="21"/>
        <v>-15</v>
      </c>
      <c r="X58" s="131" t="e">
        <f t="shared" si="22"/>
        <v>#VALUE!</v>
      </c>
      <c r="Y58" s="132" t="b">
        <f t="shared" si="23"/>
        <v>0</v>
      </c>
      <c r="Z58" s="132"/>
      <c r="AA58" s="145"/>
      <c r="AB58" s="184"/>
      <c r="AC58" s="174"/>
      <c r="AD58" s="84"/>
    </row>
    <row r="59" spans="1:30" s="123" customFormat="1" ht="16.5" customHeight="1" thickBot="1">
      <c r="A59" s="133">
        <v>42</v>
      </c>
      <c r="B59" s="37"/>
      <c r="C59" s="10" t="b">
        <f>#VALUE!</f>
        <v>0</v>
      </c>
      <c r="D59" s="37"/>
      <c r="E59" s="57"/>
      <c r="F59" s="39"/>
      <c r="G59" s="39"/>
      <c r="H59" s="39"/>
      <c r="I59" s="29"/>
      <c r="J59" s="40"/>
      <c r="K59" s="41"/>
      <c r="L59" s="29">
        <f t="shared" si="13"/>
      </c>
      <c r="M59" s="29">
        <f t="shared" si="14"/>
      </c>
      <c r="N59" s="29">
        <f t="shared" si="15"/>
      </c>
      <c r="O59" s="42"/>
      <c r="P59" s="41"/>
      <c r="Q59" s="199">
        <f t="shared" si="16"/>
      </c>
      <c r="R59" s="200">
        <f t="shared" si="17"/>
      </c>
      <c r="S59" s="201">
        <f t="shared" si="18"/>
      </c>
      <c r="T59" s="202">
        <f t="shared" si="19"/>
      </c>
      <c r="U59" s="129"/>
      <c r="V59" s="77" t="b">
        <f t="shared" si="20"/>
        <v>0</v>
      </c>
      <c r="W59" s="130">
        <f t="shared" si="21"/>
        <v>-15</v>
      </c>
      <c r="X59" s="131" t="e">
        <f t="shared" si="22"/>
        <v>#VALUE!</v>
      </c>
      <c r="Y59" s="132" t="b">
        <f t="shared" si="23"/>
        <v>0</v>
      </c>
      <c r="Z59" s="132"/>
      <c r="AA59" s="145"/>
      <c r="AB59" s="184"/>
      <c r="AC59" s="174"/>
      <c r="AD59" s="84"/>
    </row>
    <row r="60" spans="1:30" s="123" customFormat="1" ht="16.5" customHeight="1" thickBot="1">
      <c r="A60" s="140">
        <v>43</v>
      </c>
      <c r="B60" s="43"/>
      <c r="C60" s="10" t="b">
        <f>#VALUE!</f>
        <v>0</v>
      </c>
      <c r="D60" s="43"/>
      <c r="E60" s="58"/>
      <c r="F60" s="25"/>
      <c r="G60" s="25"/>
      <c r="H60" s="25"/>
      <c r="I60" s="21"/>
      <c r="J60" s="44"/>
      <c r="K60" s="45"/>
      <c r="L60" s="21">
        <f t="shared" si="13"/>
      </c>
      <c r="M60" s="21">
        <f t="shared" si="14"/>
      </c>
      <c r="N60" s="21">
        <f t="shared" si="15"/>
      </c>
      <c r="O60" s="46"/>
      <c r="P60" s="45"/>
      <c r="Q60" s="141">
        <f t="shared" si="16"/>
      </c>
      <c r="R60" s="142">
        <f t="shared" si="17"/>
      </c>
      <c r="S60" s="143">
        <f t="shared" si="18"/>
      </c>
      <c r="T60" s="144">
        <f t="shared" si="19"/>
      </c>
      <c r="U60" s="129"/>
      <c r="V60" s="77" t="b">
        <f t="shared" si="20"/>
        <v>0</v>
      </c>
      <c r="W60" s="130">
        <f t="shared" si="21"/>
        <v>-15</v>
      </c>
      <c r="X60" s="131" t="e">
        <f t="shared" si="22"/>
        <v>#VALUE!</v>
      </c>
      <c r="Y60" s="132" t="b">
        <f t="shared" si="23"/>
        <v>0</v>
      </c>
      <c r="Z60" s="132"/>
      <c r="AA60" s="145"/>
      <c r="AB60" s="184"/>
      <c r="AC60" s="174"/>
      <c r="AD60" s="84"/>
    </row>
    <row r="61" spans="1:30" s="123" customFormat="1" ht="16.5" customHeight="1" thickBot="1">
      <c r="A61" s="133">
        <v>44</v>
      </c>
      <c r="B61" s="37"/>
      <c r="C61" s="10" t="b">
        <f>#VALUE!</f>
        <v>0</v>
      </c>
      <c r="D61" s="37"/>
      <c r="E61" s="57"/>
      <c r="F61" s="39"/>
      <c r="G61" s="39"/>
      <c r="H61" s="39"/>
      <c r="I61" s="29"/>
      <c r="J61" s="40"/>
      <c r="K61" s="41"/>
      <c r="L61" s="29">
        <f t="shared" si="13"/>
      </c>
      <c r="M61" s="29">
        <f t="shared" si="14"/>
      </c>
      <c r="N61" s="29">
        <f t="shared" si="15"/>
      </c>
      <c r="O61" s="42"/>
      <c r="P61" s="41"/>
      <c r="Q61" s="199">
        <f t="shared" si="16"/>
      </c>
      <c r="R61" s="200">
        <f t="shared" si="17"/>
      </c>
      <c r="S61" s="201">
        <f t="shared" si="18"/>
      </c>
      <c r="T61" s="202">
        <f t="shared" si="19"/>
      </c>
      <c r="U61" s="129"/>
      <c r="V61" s="77" t="b">
        <f t="shared" si="20"/>
        <v>0</v>
      </c>
      <c r="W61" s="130">
        <f t="shared" si="21"/>
        <v>-15</v>
      </c>
      <c r="X61" s="131" t="e">
        <f t="shared" si="22"/>
        <v>#VALUE!</v>
      </c>
      <c r="Y61" s="132" t="b">
        <f t="shared" si="23"/>
        <v>0</v>
      </c>
      <c r="Z61" s="132"/>
      <c r="AA61" s="145"/>
      <c r="AB61" s="184"/>
      <c r="AC61" s="174"/>
      <c r="AD61" s="84"/>
    </row>
    <row r="62" spans="1:30" s="123" customFormat="1" ht="16.5" customHeight="1" thickBot="1">
      <c r="A62" s="140">
        <v>45</v>
      </c>
      <c r="B62" s="43"/>
      <c r="C62" s="10" t="b">
        <f>#VALUE!</f>
        <v>0</v>
      </c>
      <c r="D62" s="43"/>
      <c r="E62" s="58"/>
      <c r="F62" s="25"/>
      <c r="G62" s="25"/>
      <c r="H62" s="25"/>
      <c r="I62" s="21"/>
      <c r="J62" s="44"/>
      <c r="K62" s="45"/>
      <c r="L62" s="21">
        <f t="shared" si="13"/>
      </c>
      <c r="M62" s="21">
        <f t="shared" si="14"/>
      </c>
      <c r="N62" s="21">
        <f t="shared" si="15"/>
      </c>
      <c r="O62" s="46"/>
      <c r="P62" s="45"/>
      <c r="Q62" s="141">
        <f t="shared" si="16"/>
      </c>
      <c r="R62" s="142">
        <f t="shared" si="17"/>
      </c>
      <c r="S62" s="143">
        <f t="shared" si="18"/>
      </c>
      <c r="T62" s="144">
        <f t="shared" si="19"/>
      </c>
      <c r="U62" s="129"/>
      <c r="V62" s="77" t="b">
        <f t="shared" si="20"/>
        <v>0</v>
      </c>
      <c r="W62" s="130">
        <f t="shared" si="21"/>
        <v>-15</v>
      </c>
      <c r="X62" s="131" t="e">
        <f t="shared" si="22"/>
        <v>#VALUE!</v>
      </c>
      <c r="Y62" s="132" t="b">
        <f t="shared" si="23"/>
        <v>0</v>
      </c>
      <c r="Z62" s="132"/>
      <c r="AA62" s="145"/>
      <c r="AB62" s="184"/>
      <c r="AC62" s="174"/>
      <c r="AD62" s="84"/>
    </row>
    <row r="63" spans="1:30" s="123" customFormat="1" ht="16.5" customHeight="1" thickBot="1">
      <c r="A63" s="133">
        <v>46</v>
      </c>
      <c r="B63" s="37"/>
      <c r="C63" s="10" t="b">
        <f>#VALUE!</f>
        <v>0</v>
      </c>
      <c r="D63" s="37"/>
      <c r="E63" s="57"/>
      <c r="F63" s="39"/>
      <c r="G63" s="39"/>
      <c r="H63" s="39"/>
      <c r="I63" s="29"/>
      <c r="J63" s="40"/>
      <c r="K63" s="41"/>
      <c r="L63" s="29">
        <f t="shared" si="13"/>
      </c>
      <c r="M63" s="29">
        <f t="shared" si="14"/>
      </c>
      <c r="N63" s="29">
        <f t="shared" si="15"/>
      </c>
      <c r="O63" s="42"/>
      <c r="P63" s="41"/>
      <c r="Q63" s="199">
        <f t="shared" si="16"/>
      </c>
      <c r="R63" s="200">
        <f t="shared" si="17"/>
      </c>
      <c r="S63" s="201">
        <f t="shared" si="18"/>
      </c>
      <c r="T63" s="202">
        <f t="shared" si="19"/>
      </c>
      <c r="U63" s="129"/>
      <c r="V63" s="77" t="b">
        <f t="shared" si="20"/>
        <v>0</v>
      </c>
      <c r="W63" s="130">
        <f t="shared" si="21"/>
        <v>-15</v>
      </c>
      <c r="X63" s="131" t="e">
        <f t="shared" si="22"/>
        <v>#VALUE!</v>
      </c>
      <c r="Y63" s="132" t="b">
        <f t="shared" si="23"/>
        <v>0</v>
      </c>
      <c r="Z63" s="132"/>
      <c r="AA63" s="145"/>
      <c r="AB63" s="184"/>
      <c r="AC63" s="174"/>
      <c r="AD63" s="84"/>
    </row>
    <row r="64" spans="1:30" s="123" customFormat="1" ht="16.5" customHeight="1" thickBot="1">
      <c r="A64" s="140">
        <v>47</v>
      </c>
      <c r="B64" s="43"/>
      <c r="C64" s="10" t="b">
        <f>#VALUE!</f>
        <v>0</v>
      </c>
      <c r="D64" s="43"/>
      <c r="E64" s="58"/>
      <c r="F64" s="25"/>
      <c r="G64" s="25"/>
      <c r="H64" s="25"/>
      <c r="I64" s="21"/>
      <c r="J64" s="44"/>
      <c r="K64" s="45"/>
      <c r="L64" s="21">
        <f t="shared" si="13"/>
      </c>
      <c r="M64" s="21">
        <f t="shared" si="14"/>
      </c>
      <c r="N64" s="21">
        <f t="shared" si="15"/>
      </c>
      <c r="O64" s="46"/>
      <c r="P64" s="45"/>
      <c r="Q64" s="141">
        <f t="shared" si="16"/>
      </c>
      <c r="R64" s="142">
        <f t="shared" si="17"/>
      </c>
      <c r="S64" s="143">
        <f t="shared" si="18"/>
      </c>
      <c r="T64" s="144">
        <f t="shared" si="19"/>
      </c>
      <c r="U64" s="129"/>
      <c r="V64" s="77" t="b">
        <f t="shared" si="20"/>
        <v>0</v>
      </c>
      <c r="W64" s="130">
        <f t="shared" si="21"/>
        <v>-15</v>
      </c>
      <c r="X64" s="131" t="e">
        <f t="shared" si="22"/>
        <v>#VALUE!</v>
      </c>
      <c r="Y64" s="132" t="b">
        <f t="shared" si="23"/>
        <v>0</v>
      </c>
      <c r="Z64" s="132"/>
      <c r="AA64" s="145"/>
      <c r="AB64" s="184"/>
      <c r="AC64" s="174"/>
      <c r="AD64" s="84"/>
    </row>
    <row r="65" spans="1:30" s="123" customFormat="1" ht="16.5" customHeight="1" thickBot="1">
      <c r="A65" s="133">
        <v>48</v>
      </c>
      <c r="B65" s="37"/>
      <c r="C65" s="10" t="b">
        <f>#VALUE!</f>
        <v>0</v>
      </c>
      <c r="D65" s="37"/>
      <c r="E65" s="57"/>
      <c r="F65" s="39"/>
      <c r="G65" s="39"/>
      <c r="H65" s="39"/>
      <c r="I65" s="29"/>
      <c r="J65" s="40"/>
      <c r="K65" s="41"/>
      <c r="L65" s="29">
        <f t="shared" si="13"/>
      </c>
      <c r="M65" s="29">
        <f t="shared" si="14"/>
      </c>
      <c r="N65" s="29">
        <f t="shared" si="15"/>
      </c>
      <c r="O65" s="42"/>
      <c r="P65" s="41"/>
      <c r="Q65" s="199">
        <f t="shared" si="16"/>
      </c>
      <c r="R65" s="200">
        <f t="shared" si="17"/>
      </c>
      <c r="S65" s="201">
        <f t="shared" si="18"/>
      </c>
      <c r="T65" s="202">
        <f t="shared" si="19"/>
      </c>
      <c r="U65" s="129"/>
      <c r="V65" s="77" t="b">
        <f t="shared" si="20"/>
        <v>0</v>
      </c>
      <c r="W65" s="130">
        <f t="shared" si="21"/>
        <v>-15</v>
      </c>
      <c r="X65" s="131" t="e">
        <f t="shared" si="22"/>
        <v>#VALUE!</v>
      </c>
      <c r="Y65" s="132" t="b">
        <f t="shared" si="23"/>
        <v>0</v>
      </c>
      <c r="Z65" s="132"/>
      <c r="AA65" s="145"/>
      <c r="AB65" s="184"/>
      <c r="AC65" s="174"/>
      <c r="AD65" s="84"/>
    </row>
    <row r="66" spans="1:30" s="123" customFormat="1" ht="16.5" customHeight="1" thickBot="1">
      <c r="A66" s="140">
        <v>49</v>
      </c>
      <c r="B66" s="43"/>
      <c r="C66" s="10" t="b">
        <f>#VALUE!</f>
        <v>0</v>
      </c>
      <c r="D66" s="43"/>
      <c r="E66" s="58"/>
      <c r="F66" s="25"/>
      <c r="G66" s="25"/>
      <c r="H66" s="25"/>
      <c r="I66" s="21"/>
      <c r="J66" s="44"/>
      <c r="K66" s="45"/>
      <c r="L66" s="21">
        <f t="shared" si="13"/>
      </c>
      <c r="M66" s="21">
        <f t="shared" si="14"/>
      </c>
      <c r="N66" s="21">
        <f t="shared" si="15"/>
      </c>
      <c r="O66" s="46"/>
      <c r="P66" s="45"/>
      <c r="Q66" s="141">
        <f t="shared" si="16"/>
      </c>
      <c r="R66" s="142">
        <f t="shared" si="17"/>
      </c>
      <c r="S66" s="143">
        <f t="shared" si="18"/>
      </c>
      <c r="T66" s="144">
        <f t="shared" si="19"/>
      </c>
      <c r="U66" s="129"/>
      <c r="V66" s="77" t="b">
        <f t="shared" si="20"/>
        <v>0</v>
      </c>
      <c r="W66" s="130">
        <f t="shared" si="21"/>
        <v>-15</v>
      </c>
      <c r="X66" s="131" t="e">
        <f t="shared" si="22"/>
        <v>#VALUE!</v>
      </c>
      <c r="Y66" s="132" t="b">
        <f t="shared" si="23"/>
        <v>0</v>
      </c>
      <c r="Z66" s="132"/>
      <c r="AA66" s="145"/>
      <c r="AB66" s="184"/>
      <c r="AC66" s="174"/>
      <c r="AD66" s="84"/>
    </row>
    <row r="67" spans="1:30" s="123" customFormat="1" ht="16.5" customHeight="1" thickBot="1">
      <c r="A67" s="133">
        <v>50</v>
      </c>
      <c r="B67" s="37"/>
      <c r="C67" s="10" t="b">
        <f>#VALUE!</f>
        <v>0</v>
      </c>
      <c r="D67" s="37"/>
      <c r="E67" s="57"/>
      <c r="F67" s="39"/>
      <c r="G67" s="39"/>
      <c r="H67" s="39"/>
      <c r="I67" s="29"/>
      <c r="J67" s="40"/>
      <c r="K67" s="41"/>
      <c r="L67" s="29">
        <f t="shared" si="13"/>
      </c>
      <c r="M67" s="29">
        <f t="shared" si="14"/>
      </c>
      <c r="N67" s="29">
        <f t="shared" si="15"/>
      </c>
      <c r="O67" s="42"/>
      <c r="P67" s="41"/>
      <c r="Q67" s="199">
        <f t="shared" si="16"/>
      </c>
      <c r="R67" s="200">
        <f t="shared" si="17"/>
      </c>
      <c r="S67" s="201">
        <f t="shared" si="18"/>
      </c>
      <c r="T67" s="202">
        <f t="shared" si="19"/>
      </c>
      <c r="U67" s="129"/>
      <c r="V67" s="77" t="b">
        <f t="shared" si="20"/>
        <v>0</v>
      </c>
      <c r="W67" s="130">
        <f t="shared" si="21"/>
        <v>-15</v>
      </c>
      <c r="X67" s="131" t="e">
        <f t="shared" si="22"/>
        <v>#VALUE!</v>
      </c>
      <c r="Y67" s="132" t="b">
        <f t="shared" si="23"/>
        <v>0</v>
      </c>
      <c r="Z67" s="132"/>
      <c r="AA67" s="145"/>
      <c r="AB67" s="184"/>
      <c r="AC67" s="174"/>
      <c r="AD67" s="84"/>
    </row>
    <row r="68" spans="1:30" s="123" customFormat="1" ht="16.5" customHeight="1" thickBot="1">
      <c r="A68" s="140">
        <v>51</v>
      </c>
      <c r="B68" s="43"/>
      <c r="C68" s="10" t="b">
        <f>#VALUE!</f>
        <v>0</v>
      </c>
      <c r="D68" s="43"/>
      <c r="E68" s="58"/>
      <c r="F68" s="25"/>
      <c r="G68" s="25"/>
      <c r="H68" s="25"/>
      <c r="I68" s="21"/>
      <c r="J68" s="44"/>
      <c r="K68" s="45"/>
      <c r="L68" s="21">
        <f t="shared" si="13"/>
      </c>
      <c r="M68" s="21">
        <f t="shared" si="14"/>
      </c>
      <c r="N68" s="21">
        <f t="shared" si="15"/>
      </c>
      <c r="O68" s="46"/>
      <c r="P68" s="45"/>
      <c r="Q68" s="141">
        <f t="shared" si="16"/>
      </c>
      <c r="R68" s="142">
        <f t="shared" si="17"/>
      </c>
      <c r="S68" s="143">
        <f t="shared" si="18"/>
      </c>
      <c r="T68" s="144">
        <f t="shared" si="19"/>
      </c>
      <c r="U68" s="129"/>
      <c r="V68" s="77" t="b">
        <f t="shared" si="20"/>
        <v>0</v>
      </c>
      <c r="W68" s="130">
        <f t="shared" si="21"/>
        <v>-15</v>
      </c>
      <c r="X68" s="131" t="e">
        <f t="shared" si="22"/>
        <v>#VALUE!</v>
      </c>
      <c r="Y68" s="132" t="b">
        <f t="shared" si="23"/>
        <v>0</v>
      </c>
      <c r="Z68" s="132"/>
      <c r="AA68" s="145"/>
      <c r="AB68" s="184"/>
      <c r="AC68" s="174"/>
      <c r="AD68" s="84"/>
    </row>
    <row r="69" spans="1:30" s="123" customFormat="1" ht="16.5" customHeight="1" thickBot="1">
      <c r="A69" s="133">
        <v>52</v>
      </c>
      <c r="B69" s="37"/>
      <c r="C69" s="10" t="b">
        <f>#VALUE!</f>
        <v>0</v>
      </c>
      <c r="D69" s="37"/>
      <c r="E69" s="57"/>
      <c r="F69" s="39"/>
      <c r="G69" s="39"/>
      <c r="H69" s="39"/>
      <c r="I69" s="29"/>
      <c r="J69" s="40"/>
      <c r="K69" s="41"/>
      <c r="L69" s="29">
        <f t="shared" si="13"/>
      </c>
      <c r="M69" s="29">
        <f t="shared" si="14"/>
      </c>
      <c r="N69" s="29">
        <f t="shared" si="15"/>
      </c>
      <c r="O69" s="42"/>
      <c r="P69" s="41"/>
      <c r="Q69" s="199">
        <f t="shared" si="16"/>
      </c>
      <c r="R69" s="200">
        <f t="shared" si="17"/>
      </c>
      <c r="S69" s="201">
        <f t="shared" si="18"/>
      </c>
      <c r="T69" s="202">
        <f t="shared" si="19"/>
      </c>
      <c r="U69" s="129"/>
      <c r="V69" s="77" t="b">
        <f t="shared" si="20"/>
        <v>0</v>
      </c>
      <c r="W69" s="130">
        <f t="shared" si="21"/>
        <v>-15</v>
      </c>
      <c r="X69" s="131" t="e">
        <f t="shared" si="22"/>
        <v>#VALUE!</v>
      </c>
      <c r="Y69" s="132" t="b">
        <f t="shared" si="23"/>
        <v>0</v>
      </c>
      <c r="Z69" s="132"/>
      <c r="AA69" s="145"/>
      <c r="AB69" s="184"/>
      <c r="AC69" s="174"/>
      <c r="AD69" s="84"/>
    </row>
    <row r="70" spans="1:30" s="123" customFormat="1" ht="16.5" customHeight="1" thickBot="1">
      <c r="A70" s="140">
        <v>53</v>
      </c>
      <c r="B70" s="43"/>
      <c r="C70" s="10" t="b">
        <f>#VALUE!</f>
        <v>0</v>
      </c>
      <c r="D70" s="43"/>
      <c r="E70" s="58"/>
      <c r="F70" s="25"/>
      <c r="G70" s="25"/>
      <c r="H70" s="25"/>
      <c r="I70" s="21"/>
      <c r="J70" s="44"/>
      <c r="K70" s="45"/>
      <c r="L70" s="21">
        <f t="shared" si="13"/>
      </c>
      <c r="M70" s="21">
        <f t="shared" si="14"/>
      </c>
      <c r="N70" s="21">
        <f t="shared" si="15"/>
      </c>
      <c r="O70" s="46"/>
      <c r="P70" s="45"/>
      <c r="Q70" s="141">
        <f t="shared" si="16"/>
      </c>
      <c r="R70" s="142">
        <f t="shared" si="17"/>
      </c>
      <c r="S70" s="143">
        <f t="shared" si="18"/>
      </c>
      <c r="T70" s="144">
        <f t="shared" si="19"/>
      </c>
      <c r="U70" s="129"/>
      <c r="V70" s="77" t="b">
        <f t="shared" si="20"/>
        <v>0</v>
      </c>
      <c r="W70" s="130">
        <f t="shared" si="21"/>
        <v>-15</v>
      </c>
      <c r="X70" s="131" t="e">
        <f t="shared" si="22"/>
        <v>#VALUE!</v>
      </c>
      <c r="Y70" s="132" t="b">
        <f t="shared" si="23"/>
        <v>0</v>
      </c>
      <c r="Z70" s="132"/>
      <c r="AA70" s="145"/>
      <c r="AB70" s="184"/>
      <c r="AC70" s="174"/>
      <c r="AD70" s="84"/>
    </row>
    <row r="71" spans="1:30" s="123" customFormat="1" ht="16.5" customHeight="1" thickBot="1">
      <c r="A71" s="133">
        <v>54</v>
      </c>
      <c r="B71" s="37"/>
      <c r="C71" s="10" t="b">
        <f>#VALUE!</f>
        <v>0</v>
      </c>
      <c r="D71" s="37"/>
      <c r="E71" s="57"/>
      <c r="F71" s="39"/>
      <c r="G71" s="39"/>
      <c r="H71" s="39"/>
      <c r="I71" s="29"/>
      <c r="J71" s="40"/>
      <c r="K71" s="41"/>
      <c r="L71" s="29">
        <f t="shared" si="13"/>
      </c>
      <c r="M71" s="29">
        <f t="shared" si="14"/>
      </c>
      <c r="N71" s="29">
        <f t="shared" si="15"/>
      </c>
      <c r="O71" s="42"/>
      <c r="P71" s="41"/>
      <c r="Q71" s="199">
        <f t="shared" si="16"/>
      </c>
      <c r="R71" s="200">
        <f t="shared" si="17"/>
      </c>
      <c r="S71" s="201">
        <f t="shared" si="18"/>
      </c>
      <c r="T71" s="202">
        <f t="shared" si="19"/>
      </c>
      <c r="U71" s="129"/>
      <c r="V71" s="77" t="b">
        <f t="shared" si="20"/>
        <v>0</v>
      </c>
      <c r="W71" s="130">
        <f t="shared" si="21"/>
        <v>-15</v>
      </c>
      <c r="X71" s="131" t="e">
        <f t="shared" si="22"/>
        <v>#VALUE!</v>
      </c>
      <c r="Y71" s="132" t="b">
        <f t="shared" si="23"/>
        <v>0</v>
      </c>
      <c r="Z71" s="132"/>
      <c r="AA71" s="145"/>
      <c r="AB71" s="184"/>
      <c r="AC71" s="174"/>
      <c r="AD71" s="84"/>
    </row>
    <row r="72" spans="1:30" s="123" customFormat="1" ht="16.5" customHeight="1" thickBot="1">
      <c r="A72" s="140">
        <v>55</v>
      </c>
      <c r="B72" s="43"/>
      <c r="C72" s="10" t="b">
        <f>#VALUE!</f>
        <v>0</v>
      </c>
      <c r="D72" s="43"/>
      <c r="E72" s="58"/>
      <c r="F72" s="25"/>
      <c r="G72" s="25"/>
      <c r="H72" s="25"/>
      <c r="I72" s="21"/>
      <c r="J72" s="44"/>
      <c r="K72" s="45"/>
      <c r="L72" s="21">
        <f t="shared" si="13"/>
      </c>
      <c r="M72" s="21">
        <f t="shared" si="14"/>
      </c>
      <c r="N72" s="21">
        <f t="shared" si="15"/>
      </c>
      <c r="O72" s="46"/>
      <c r="P72" s="45"/>
      <c r="Q72" s="141">
        <f t="shared" si="16"/>
      </c>
      <c r="R72" s="142">
        <f t="shared" si="17"/>
      </c>
      <c r="S72" s="143">
        <f t="shared" si="18"/>
      </c>
      <c r="T72" s="144">
        <f t="shared" si="19"/>
      </c>
      <c r="U72" s="129"/>
      <c r="V72" s="77" t="b">
        <f t="shared" si="20"/>
        <v>0</v>
      </c>
      <c r="W72" s="130">
        <f t="shared" si="21"/>
        <v>-15</v>
      </c>
      <c r="X72" s="131" t="e">
        <f t="shared" si="22"/>
        <v>#VALUE!</v>
      </c>
      <c r="Y72" s="132" t="b">
        <f t="shared" si="23"/>
        <v>0</v>
      </c>
      <c r="Z72" s="132"/>
      <c r="AA72" s="145"/>
      <c r="AB72" s="184"/>
      <c r="AC72" s="174"/>
      <c r="AD72" s="84"/>
    </row>
    <row r="73" spans="1:30" s="123" customFormat="1" ht="16.5" customHeight="1" thickBot="1">
      <c r="A73" s="133">
        <v>56</v>
      </c>
      <c r="B73" s="37"/>
      <c r="C73" s="10" t="b">
        <f>#VALUE!</f>
        <v>0</v>
      </c>
      <c r="D73" s="37"/>
      <c r="E73" s="57"/>
      <c r="F73" s="39"/>
      <c r="G73" s="39"/>
      <c r="H73" s="39"/>
      <c r="I73" s="29"/>
      <c r="J73" s="40"/>
      <c r="K73" s="41"/>
      <c r="L73" s="29">
        <f t="shared" si="13"/>
      </c>
      <c r="M73" s="29">
        <f t="shared" si="14"/>
      </c>
      <c r="N73" s="29">
        <f t="shared" si="15"/>
      </c>
      <c r="O73" s="42"/>
      <c r="P73" s="41"/>
      <c r="Q73" s="199">
        <f t="shared" si="16"/>
      </c>
      <c r="R73" s="200">
        <f t="shared" si="17"/>
      </c>
      <c r="S73" s="201">
        <f t="shared" si="18"/>
      </c>
      <c r="T73" s="202">
        <f t="shared" si="19"/>
      </c>
      <c r="U73" s="129"/>
      <c r="V73" s="77" t="b">
        <f t="shared" si="20"/>
        <v>0</v>
      </c>
      <c r="W73" s="130">
        <f t="shared" si="21"/>
        <v>-15</v>
      </c>
      <c r="X73" s="131" t="e">
        <f t="shared" si="22"/>
        <v>#VALUE!</v>
      </c>
      <c r="Y73" s="132" t="b">
        <f t="shared" si="23"/>
        <v>0</v>
      </c>
      <c r="Z73" s="132"/>
      <c r="AA73" s="145"/>
      <c r="AB73" s="184"/>
      <c r="AC73" s="174"/>
      <c r="AD73" s="84"/>
    </row>
    <row r="74" spans="1:30" s="123" customFormat="1" ht="16.5" customHeight="1" thickBot="1">
      <c r="A74" s="140">
        <v>57</v>
      </c>
      <c r="B74" s="43"/>
      <c r="C74" s="10" t="b">
        <f>#VALUE!</f>
        <v>0</v>
      </c>
      <c r="D74" s="43"/>
      <c r="E74" s="58"/>
      <c r="F74" s="25"/>
      <c r="G74" s="25"/>
      <c r="H74" s="25"/>
      <c r="I74" s="21"/>
      <c r="J74" s="44"/>
      <c r="K74" s="45"/>
      <c r="L74" s="21">
        <f t="shared" si="13"/>
      </c>
      <c r="M74" s="21">
        <f t="shared" si="14"/>
      </c>
      <c r="N74" s="21">
        <f t="shared" si="15"/>
      </c>
      <c r="O74" s="46"/>
      <c r="P74" s="45"/>
      <c r="Q74" s="141">
        <f t="shared" si="16"/>
      </c>
      <c r="R74" s="142">
        <f t="shared" si="17"/>
      </c>
      <c r="S74" s="143">
        <f t="shared" si="18"/>
      </c>
      <c r="T74" s="144">
        <f t="shared" si="19"/>
      </c>
      <c r="U74" s="129"/>
      <c r="V74" s="77" t="b">
        <f t="shared" si="20"/>
        <v>0</v>
      </c>
      <c r="W74" s="130">
        <f t="shared" si="21"/>
        <v>-15</v>
      </c>
      <c r="X74" s="131" t="e">
        <f t="shared" si="22"/>
        <v>#VALUE!</v>
      </c>
      <c r="Y74" s="132" t="b">
        <f t="shared" si="23"/>
        <v>0</v>
      </c>
      <c r="Z74" s="132"/>
      <c r="AA74" s="145"/>
      <c r="AB74" s="184"/>
      <c r="AC74" s="174"/>
      <c r="AD74" s="84"/>
    </row>
    <row r="75" spans="1:40" s="123" customFormat="1" ht="16.5" customHeight="1" thickBot="1">
      <c r="A75" s="133">
        <v>58</v>
      </c>
      <c r="B75" s="37"/>
      <c r="C75" s="10" t="b">
        <f>#VALUE!</f>
        <v>0</v>
      </c>
      <c r="D75" s="37"/>
      <c r="E75" s="57"/>
      <c r="F75" s="39"/>
      <c r="G75" s="39"/>
      <c r="H75" s="39"/>
      <c r="I75" s="29"/>
      <c r="J75" s="40"/>
      <c r="K75" s="41"/>
      <c r="L75" s="29">
        <f t="shared" si="13"/>
      </c>
      <c r="M75" s="29">
        <f t="shared" si="14"/>
      </c>
      <c r="N75" s="29">
        <f t="shared" si="15"/>
      </c>
      <c r="O75" s="42"/>
      <c r="P75" s="41"/>
      <c r="Q75" s="199">
        <f t="shared" si="16"/>
      </c>
      <c r="R75" s="200">
        <f t="shared" si="17"/>
      </c>
      <c r="S75" s="201">
        <f t="shared" si="18"/>
      </c>
      <c r="T75" s="202">
        <f t="shared" si="19"/>
      </c>
      <c r="U75" s="129"/>
      <c r="V75" s="77" t="b">
        <f t="shared" si="20"/>
        <v>0</v>
      </c>
      <c r="W75" s="130">
        <f t="shared" si="21"/>
        <v>-15</v>
      </c>
      <c r="X75" s="131" t="e">
        <f t="shared" si="22"/>
        <v>#VALUE!</v>
      </c>
      <c r="Y75" s="132" t="b">
        <f t="shared" si="23"/>
        <v>0</v>
      </c>
      <c r="Z75" s="132"/>
      <c r="AA75" s="145"/>
      <c r="AB75" s="184"/>
      <c r="AC75" s="174"/>
      <c r="AD75" s="84"/>
      <c r="AN75" s="146"/>
    </row>
    <row r="76" spans="1:40" s="123" customFormat="1" ht="16.5" customHeight="1" thickBot="1">
      <c r="A76" s="140">
        <v>59</v>
      </c>
      <c r="B76" s="43"/>
      <c r="C76" s="10" t="b">
        <f>#VALUE!</f>
        <v>0</v>
      </c>
      <c r="D76" s="43"/>
      <c r="E76" s="58"/>
      <c r="F76" s="25"/>
      <c r="G76" s="25"/>
      <c r="H76" s="25"/>
      <c r="I76" s="21"/>
      <c r="J76" s="44"/>
      <c r="K76" s="45"/>
      <c r="L76" s="21">
        <f t="shared" si="13"/>
      </c>
      <c r="M76" s="21">
        <f t="shared" si="14"/>
      </c>
      <c r="N76" s="21">
        <f t="shared" si="15"/>
      </c>
      <c r="O76" s="46"/>
      <c r="P76" s="45"/>
      <c r="Q76" s="141">
        <f>IF(D76=0,"",+((100-K76)*J76*109.814)/(L76*M76*N76))</f>
      </c>
      <c r="R76" s="142">
        <f t="shared" si="17"/>
      </c>
      <c r="S76" s="143">
        <f t="shared" si="18"/>
      </c>
      <c r="T76" s="144">
        <f t="shared" si="19"/>
      </c>
      <c r="U76" s="129"/>
      <c r="V76" s="77" t="b">
        <f t="shared" si="20"/>
        <v>0</v>
      </c>
      <c r="W76" s="130">
        <f t="shared" si="21"/>
        <v>-15</v>
      </c>
      <c r="X76" s="131" t="e">
        <f t="shared" si="22"/>
        <v>#VALUE!</v>
      </c>
      <c r="Y76" s="132" t="b">
        <f t="shared" si="23"/>
        <v>0</v>
      </c>
      <c r="Z76" s="132"/>
      <c r="AA76" s="145"/>
      <c r="AB76" s="184"/>
      <c r="AC76" s="174"/>
      <c r="AD76" s="84"/>
      <c r="AM76" s="146"/>
      <c r="AN76" s="197"/>
    </row>
    <row r="77" spans="1:40" s="123" customFormat="1" ht="16.5" customHeight="1" thickBot="1">
      <c r="A77" s="203">
        <v>60</v>
      </c>
      <c r="B77" s="47"/>
      <c r="C77" s="10" t="b">
        <f>#VALUE!</f>
        <v>0</v>
      </c>
      <c r="D77" s="47"/>
      <c r="E77" s="59"/>
      <c r="F77" s="48"/>
      <c r="G77" s="48"/>
      <c r="H77" s="49"/>
      <c r="I77" s="60"/>
      <c r="J77" s="50"/>
      <c r="K77" s="51"/>
      <c r="L77" s="47">
        <f t="shared" si="13"/>
      </c>
      <c r="M77" s="47">
        <f>+IF(D77=0,"",+$M$18)</f>
      </c>
      <c r="N77" s="47">
        <f t="shared" si="15"/>
      </c>
      <c r="O77" s="52"/>
      <c r="P77" s="51"/>
      <c r="Q77" s="190">
        <f t="shared" si="16"/>
      </c>
      <c r="R77" s="191">
        <f>IF(D77=0,"",X77)</f>
      </c>
      <c r="S77" s="192">
        <f t="shared" si="18"/>
      </c>
      <c r="T77" s="193">
        <f t="shared" si="19"/>
      </c>
      <c r="U77" s="129"/>
      <c r="V77" s="77" t="b">
        <f t="shared" si="20"/>
        <v>0</v>
      </c>
      <c r="W77" s="130">
        <f t="shared" si="21"/>
        <v>-15</v>
      </c>
      <c r="X77" s="131" t="e">
        <f t="shared" si="22"/>
        <v>#VALUE!</v>
      </c>
      <c r="Y77" s="132" t="b">
        <f t="shared" si="23"/>
        <v>0</v>
      </c>
      <c r="Z77" s="132"/>
      <c r="AA77" s="145"/>
      <c r="AB77" s="184"/>
      <c r="AC77" s="174"/>
      <c r="AD77" s="84"/>
      <c r="AH77" s="146"/>
      <c r="AI77" s="146"/>
      <c r="AM77" s="197"/>
      <c r="AN77" s="69"/>
    </row>
    <row r="78" spans="1:40" s="146" customFormat="1" ht="15.75" customHeight="1" thickBot="1">
      <c r="A78" s="148"/>
      <c r="B78" s="149"/>
      <c r="C78" s="149"/>
      <c r="D78" s="150" t="s">
        <v>991</v>
      </c>
      <c r="E78" s="150"/>
      <c r="F78" s="150"/>
      <c r="G78" s="150"/>
      <c r="H78" s="150"/>
      <c r="I78" s="151"/>
      <c r="J78" s="152"/>
      <c r="K78" s="153" t="e">
        <f>AVERAGE(K18:K77)</f>
        <v>#DIV/0!</v>
      </c>
      <c r="L78" s="151"/>
      <c r="M78" s="154"/>
      <c r="N78" s="154"/>
      <c r="O78" s="155"/>
      <c r="P78" s="156"/>
      <c r="Q78" s="153" t="e">
        <f>AVERAGE(Q18:Q77)</f>
        <v>#DIV/0!</v>
      </c>
      <c r="R78" s="153" t="e">
        <f>AVERAGE(R18:R77)</f>
        <v>#DIV/0!</v>
      </c>
      <c r="S78" s="157"/>
      <c r="T78" s="158"/>
      <c r="U78" s="159"/>
      <c r="V78" s="160"/>
      <c r="W78" s="161"/>
      <c r="X78" s="162"/>
      <c r="Y78" s="163"/>
      <c r="Z78" s="163"/>
      <c r="AA78" s="164"/>
      <c r="AB78" s="194"/>
      <c r="AC78" s="175"/>
      <c r="AD78" s="149"/>
      <c r="AH78" s="197"/>
      <c r="AI78" s="197"/>
      <c r="AM78" s="69"/>
      <c r="AN78" s="69"/>
    </row>
    <row r="79" spans="1:40" s="197" customFormat="1" ht="40.5" customHeight="1" thickBot="1">
      <c r="A79" s="616" t="s">
        <v>1059</v>
      </c>
      <c r="B79" s="617"/>
      <c r="C79" s="617"/>
      <c r="D79" s="617"/>
      <c r="E79" s="617"/>
      <c r="F79" s="617"/>
      <c r="G79" s="617"/>
      <c r="H79" s="617"/>
      <c r="I79" s="617"/>
      <c r="J79" s="617"/>
      <c r="K79" s="617"/>
      <c r="L79" s="617"/>
      <c r="M79" s="617"/>
      <c r="N79" s="617"/>
      <c r="O79" s="617"/>
      <c r="P79" s="617"/>
      <c r="Q79" s="617"/>
      <c r="R79" s="617"/>
      <c r="S79" s="617"/>
      <c r="T79" s="618"/>
      <c r="U79" s="165"/>
      <c r="V79" s="166"/>
      <c r="W79" s="166"/>
      <c r="X79" s="166"/>
      <c r="Y79" s="166"/>
      <c r="Z79" s="166"/>
      <c r="AA79" s="166"/>
      <c r="AB79" s="166"/>
      <c r="AC79" s="166"/>
      <c r="AD79" s="166"/>
      <c r="AH79" s="69"/>
      <c r="AI79" s="69"/>
      <c r="AM79" s="69"/>
      <c r="AN79" s="169"/>
    </row>
    <row r="80" spans="1:40" s="69" customFormat="1" ht="15" customHeight="1" thickBot="1">
      <c r="A80" s="590" t="s">
        <v>1029</v>
      </c>
      <c r="B80" s="591"/>
      <c r="C80" s="591"/>
      <c r="D80" s="591"/>
      <c r="E80" s="591"/>
      <c r="F80" s="591"/>
      <c r="G80" s="591"/>
      <c r="H80" s="591"/>
      <c r="I80" s="592"/>
      <c r="J80" s="592"/>
      <c r="K80" s="592"/>
      <c r="L80" s="592"/>
      <c r="M80" s="592"/>
      <c r="N80" s="592"/>
      <c r="O80" s="592"/>
      <c r="P80" s="592"/>
      <c r="Q80" s="592"/>
      <c r="R80" s="592"/>
      <c r="S80" s="592"/>
      <c r="T80" s="593"/>
      <c r="U80" s="167"/>
      <c r="V80" s="168"/>
      <c r="W80" s="76"/>
      <c r="X80" s="76"/>
      <c r="Y80" s="76"/>
      <c r="Z80" s="76"/>
      <c r="AA80" s="76"/>
      <c r="AB80" s="76"/>
      <c r="AC80" s="87"/>
      <c r="AD80" s="87"/>
      <c r="AM80" s="169"/>
      <c r="AN80" s="169"/>
    </row>
    <row r="81" spans="1:40" s="69" customFormat="1" ht="35.25" customHeight="1" thickBot="1">
      <c r="A81" s="170"/>
      <c r="B81" s="171"/>
      <c r="C81" s="171"/>
      <c r="D81" s="171"/>
      <c r="E81" s="560" t="s">
        <v>992</v>
      </c>
      <c r="F81" s="560"/>
      <c r="G81" s="560"/>
      <c r="H81" s="561"/>
      <c r="I81" s="53"/>
      <c r="J81" s="562" t="s">
        <v>1032</v>
      </c>
      <c r="K81" s="563"/>
      <c r="L81" s="563"/>
      <c r="M81" s="564"/>
      <c r="N81" s="53"/>
      <c r="O81" s="565" t="s">
        <v>1033</v>
      </c>
      <c r="P81" s="566"/>
      <c r="Q81" s="566"/>
      <c r="R81" s="566"/>
      <c r="S81" s="566"/>
      <c r="T81" s="567"/>
      <c r="U81" s="108"/>
      <c r="V81" s="168"/>
      <c r="W81" s="76"/>
      <c r="X81" s="76"/>
      <c r="Y81" s="76"/>
      <c r="Z81" s="76"/>
      <c r="AA81" s="76"/>
      <c r="AB81" s="76"/>
      <c r="AC81" s="87"/>
      <c r="AD81" s="87"/>
      <c r="AH81" s="169"/>
      <c r="AI81" s="169"/>
      <c r="AM81" s="169"/>
      <c r="AN81" s="169"/>
    </row>
  </sheetData>
  <sheetProtection/>
  <mergeCells count="44">
    <mergeCell ref="N2:P2"/>
    <mergeCell ref="D3:K3"/>
    <mergeCell ref="L3:M3"/>
    <mergeCell ref="N3:P3"/>
    <mergeCell ref="K12:M12"/>
    <mergeCell ref="D5:K5"/>
    <mergeCell ref="D2:K2"/>
    <mergeCell ref="L2:M2"/>
    <mergeCell ref="I9:J9"/>
    <mergeCell ref="K9:M9"/>
    <mergeCell ref="D8:H8"/>
    <mergeCell ref="I8:J8"/>
    <mergeCell ref="K8:M8"/>
    <mergeCell ref="D12:H12"/>
    <mergeCell ref="I12:J12"/>
    <mergeCell ref="R6:T6"/>
    <mergeCell ref="D7:H7"/>
    <mergeCell ref="I7:J7"/>
    <mergeCell ref="K7:Q7"/>
    <mergeCell ref="D6:H6"/>
    <mergeCell ref="I6:Q6"/>
    <mergeCell ref="R7:T14"/>
    <mergeCell ref="D9:H9"/>
    <mergeCell ref="D10:H10"/>
    <mergeCell ref="D11:H11"/>
    <mergeCell ref="I11:J11"/>
    <mergeCell ref="K11:M11"/>
    <mergeCell ref="I10:J10"/>
    <mergeCell ref="K10:M10"/>
    <mergeCell ref="K14:M14"/>
    <mergeCell ref="A79:T79"/>
    <mergeCell ref="D13:H13"/>
    <mergeCell ref="I13:J13"/>
    <mergeCell ref="K13:M13"/>
    <mergeCell ref="E81:H81"/>
    <mergeCell ref="J81:M81"/>
    <mergeCell ref="O81:T81"/>
    <mergeCell ref="D14:H14"/>
    <mergeCell ref="A80:T80"/>
    <mergeCell ref="A1:A14"/>
    <mergeCell ref="D1:K1"/>
    <mergeCell ref="L1:M1"/>
    <mergeCell ref="N1:P1"/>
    <mergeCell ref="I14:J14"/>
  </mergeCells>
  <dataValidations count="23">
    <dataValidation type="custom" allowBlank="1" showInputMessage="1" showErrorMessage="1" sqref="M19:O19 O23 L19:L34">
      <formula1>M18</formula1>
    </dataValidation>
    <dataValidation type="custom" allowBlank="1" showInputMessage="1" showErrorMessage="1" sqref="L35:L77">
      <formula1>L14</formula1>
    </dataValidation>
    <dataValidation type="list" allowBlank="1" showInputMessage="1" sqref="N81 I81">
      <formula1>$AA$2</formula1>
    </dataValidation>
    <dataValidation type="list" showInputMessage="1" sqref="D6:H6">
      <formula1>$V$2:$V$10</formula1>
    </dataValidation>
    <dataValidation type="list" allowBlank="1" showInputMessage="1" sqref="D11:H11">
      <formula1>$X$2:$X$11</formula1>
    </dataValidation>
    <dataValidation type="list" allowBlank="1" showInputMessage="1" sqref="D10:H10">
      <formula1>$W$2:$W$5</formula1>
    </dataValidation>
    <dataValidation type="list" allowBlank="1" showInputMessage="1" sqref="D12:H12">
      <formula1>$Y$2:$Y$3</formula1>
    </dataValidation>
    <dataValidation type="list" allowBlank="1" showInputMessage="1" sqref="AA28">
      <formula1>$AC$9:$AC$27</formula1>
    </dataValidation>
    <dataValidation type="list" allowBlank="1" showInputMessage="1" sqref="G18:G77">
      <formula1>$AD$2:$AD$11</formula1>
    </dataValidation>
    <dataValidation type="list" allowBlank="1" showInputMessage="1" sqref="K14:M14">
      <formula1>$AL$2:$AL$8</formula1>
    </dataValidation>
    <dataValidation type="list" allowBlank="1" showInputMessage="1" sqref="K13:M13">
      <formula1>$AK$2:$AK$4</formula1>
    </dataValidation>
    <dataValidation type="list" allowBlank="1" showInputMessage="1" sqref="K12:M12">
      <formula1>$AJ$2:$AJ$4</formula1>
    </dataValidation>
    <dataValidation type="list" allowBlank="1" showInputMessage="1" sqref="K11:M11">
      <formula1>$AI$2:$AI$13</formula1>
    </dataValidation>
    <dataValidation type="list" allowBlank="1" showInputMessage="1" sqref="K10:M10">
      <formula1>$AH$2:$AH$13</formula1>
    </dataValidation>
    <dataValidation type="list" allowBlank="1" showInputMessage="1" sqref="K9:M9">
      <formula1>$AG$2:$AG$13</formula1>
    </dataValidation>
    <dataValidation type="list" allowBlank="1" showInputMessage="1" sqref="K8:M8">
      <formula1>$AF$2:$AF$13</formula1>
    </dataValidation>
    <dataValidation allowBlank="1" showInputMessage="1" sqref="F18:F77 C18:C77"/>
    <dataValidation type="list" allowBlank="1" showInputMessage="1" sqref="E18:E77">
      <formula1>$AC$2:$AC$20</formula1>
    </dataValidation>
    <dataValidation type="list" allowBlank="1" showInputMessage="1" sqref="H18:H77">
      <formula1>$AE$2:$AE$3</formula1>
    </dataValidation>
    <dataValidation type="list" allowBlank="1" showInputMessage="1" sqref="I18:I77">
      <formula1>$AE$7:$AE$8</formula1>
    </dataValidation>
    <dataValidation type="list" allowBlank="1" showInputMessage="1" sqref="B18:B77">
      <formula1>$AM$2:$AM$20</formula1>
    </dataValidation>
    <dataValidation type="list" allowBlank="1" showInputMessage="1" sqref="D18:D77">
      <formula1>$AN$2:$AN$33</formula1>
    </dataValidation>
    <dataValidation type="list" allowBlank="1" showInputMessage="1" showErrorMessage="1" sqref="N3:P3">
      <formula1>$Y$2:$Y$3</formula1>
    </dataValidation>
  </dataValidations>
  <printOptions horizontalCentered="1" verticalCentered="1"/>
  <pageMargins left="0.25" right="0.25" top="0.25" bottom="0.25" header="0.18" footer="0.16"/>
  <pageSetup fitToHeight="3" fitToWidth="1" horizontalDpi="300" verticalDpi="300" orientation="landscape" scale="79" r:id="rId2"/>
  <drawing r:id="rId1"/>
</worksheet>
</file>

<file path=xl/worksheets/sheet5.xml><?xml version="1.0" encoding="utf-8"?>
<worksheet xmlns="http://schemas.openxmlformats.org/spreadsheetml/2006/main" xmlns:r="http://schemas.openxmlformats.org/officeDocument/2006/relationships">
  <sheetPr>
    <tabColor theme="1"/>
  </sheetPr>
  <dimension ref="A1:H2299"/>
  <sheetViews>
    <sheetView zoomScalePageLayoutView="0" workbookViewId="0" topLeftCell="A833">
      <selection activeCell="B848" sqref="B848"/>
    </sheetView>
  </sheetViews>
  <sheetFormatPr defaultColWidth="9.140625" defaultRowHeight="12.75"/>
  <cols>
    <col min="1" max="1" width="13.8515625" style="372" bestFit="1" customWidth="1"/>
    <col min="2" max="2" width="14.140625" style="372" customWidth="1"/>
    <col min="3" max="3" width="19.00390625" style="372" customWidth="1"/>
    <col min="5" max="5" width="16.8515625" style="0" customWidth="1"/>
  </cols>
  <sheetData>
    <row r="1" spans="1:6" ht="12.75">
      <c r="A1" s="372" t="s">
        <v>58</v>
      </c>
      <c r="B1" s="372" t="s">
        <v>977</v>
      </c>
      <c r="C1" s="372" t="s">
        <v>59</v>
      </c>
      <c r="E1" s="117"/>
      <c r="F1" s="77" t="s">
        <v>1239</v>
      </c>
    </row>
    <row r="2" spans="1:6" ht="12.75">
      <c r="A2" s="371" t="s">
        <v>1104</v>
      </c>
      <c r="B2" s="379" t="s">
        <v>72</v>
      </c>
      <c r="C2" s="371" t="s">
        <v>144</v>
      </c>
      <c r="E2" s="69"/>
      <c r="F2" s="69" t="s">
        <v>3</v>
      </c>
    </row>
    <row r="3" spans="1:8" ht="12.75">
      <c r="A3" s="371" t="s">
        <v>1104</v>
      </c>
      <c r="B3" s="379" t="s">
        <v>62</v>
      </c>
      <c r="C3" s="372" t="s">
        <v>1135</v>
      </c>
      <c r="F3" s="79" t="s">
        <v>1240</v>
      </c>
      <c r="H3" s="79" t="s">
        <v>648</v>
      </c>
    </row>
    <row r="4" spans="1:8" ht="12.75">
      <c r="A4" s="371" t="s">
        <v>1104</v>
      </c>
      <c r="B4" s="379" t="s">
        <v>60</v>
      </c>
      <c r="C4" s="372" t="s">
        <v>1239</v>
      </c>
      <c r="F4" s="69" t="s">
        <v>1170</v>
      </c>
      <c r="H4" s="403"/>
    </row>
    <row r="5" spans="1:6" ht="12.75">
      <c r="A5" s="371" t="s">
        <v>1104</v>
      </c>
      <c r="B5" s="379" t="s">
        <v>65</v>
      </c>
      <c r="C5" s="371" t="s">
        <v>1240</v>
      </c>
      <c r="E5" s="390"/>
      <c r="F5" s="69" t="s">
        <v>1241</v>
      </c>
    </row>
    <row r="6" spans="1:6" ht="12.75">
      <c r="A6" s="371" t="s">
        <v>1104</v>
      </c>
      <c r="B6" s="379" t="s">
        <v>61</v>
      </c>
      <c r="C6" s="117" t="s">
        <v>1241</v>
      </c>
      <c r="E6" s="391" t="s">
        <v>1086</v>
      </c>
      <c r="F6" s="69" t="s">
        <v>1169</v>
      </c>
    </row>
    <row r="7" spans="1:6" ht="12.75">
      <c r="A7" s="371" t="s">
        <v>1104</v>
      </c>
      <c r="B7" s="379" t="s">
        <v>66</v>
      </c>
      <c r="C7" s="371" t="s">
        <v>144</v>
      </c>
      <c r="E7" s="392"/>
      <c r="F7" s="69" t="s">
        <v>31</v>
      </c>
    </row>
    <row r="8" spans="1:6" ht="12.75">
      <c r="A8" s="371" t="s">
        <v>1104</v>
      </c>
      <c r="B8" s="379" t="s">
        <v>63</v>
      </c>
      <c r="C8" s="372" t="s">
        <v>1239</v>
      </c>
      <c r="E8" s="391" t="s">
        <v>1087</v>
      </c>
      <c r="F8" s="69" t="s">
        <v>33</v>
      </c>
    </row>
    <row r="9" spans="1:8" ht="12.75">
      <c r="A9" s="371" t="s">
        <v>1104</v>
      </c>
      <c r="B9" s="379" t="s">
        <v>64</v>
      </c>
      <c r="C9" s="371" t="s">
        <v>1240</v>
      </c>
      <c r="E9" s="391"/>
      <c r="F9" s="69" t="s">
        <v>34</v>
      </c>
      <c r="H9" s="372"/>
    </row>
    <row r="10" spans="1:8" ht="12.75">
      <c r="A10" s="371" t="s">
        <v>1104</v>
      </c>
      <c r="B10" s="379" t="s">
        <v>69</v>
      </c>
      <c r="C10" s="371" t="s">
        <v>144</v>
      </c>
      <c r="E10" s="69"/>
      <c r="F10" s="69" t="s">
        <v>53</v>
      </c>
      <c r="H10" s="372"/>
    </row>
    <row r="11" spans="1:8" ht="12.75">
      <c r="A11" s="371" t="s">
        <v>1104</v>
      </c>
      <c r="B11" s="379" t="s">
        <v>67</v>
      </c>
      <c r="C11" s="372" t="s">
        <v>1239</v>
      </c>
      <c r="E11" s="391"/>
      <c r="F11" s="69" t="s">
        <v>54</v>
      </c>
      <c r="H11" s="372"/>
    </row>
    <row r="12" spans="1:8" ht="12.75">
      <c r="A12" s="371" t="s">
        <v>1104</v>
      </c>
      <c r="B12" s="379" t="s">
        <v>68</v>
      </c>
      <c r="C12" s="371" t="s">
        <v>1240</v>
      </c>
      <c r="E12" s="391"/>
      <c r="F12" s="69" t="s">
        <v>55</v>
      </c>
      <c r="H12" s="372"/>
    </row>
    <row r="13" spans="1:8" ht="12.75">
      <c r="A13" s="371" t="s">
        <v>1104</v>
      </c>
      <c r="B13" s="379" t="s">
        <v>70</v>
      </c>
      <c r="C13" s="371" t="s">
        <v>31</v>
      </c>
      <c r="E13" s="393" t="s">
        <v>1091</v>
      </c>
      <c r="F13" s="69" t="s">
        <v>32</v>
      </c>
      <c r="H13" s="372"/>
    </row>
    <row r="14" spans="1:8" ht="12.75">
      <c r="A14" s="371" t="s">
        <v>1104</v>
      </c>
      <c r="B14" s="379" t="s">
        <v>71</v>
      </c>
      <c r="C14" s="117" t="s">
        <v>1241</v>
      </c>
      <c r="E14" s="390" t="s">
        <v>1095</v>
      </c>
      <c r="F14" s="69" t="s">
        <v>35</v>
      </c>
      <c r="H14" s="372"/>
    </row>
    <row r="15" spans="1:8" ht="12.75">
      <c r="A15" s="371" t="s">
        <v>1104</v>
      </c>
      <c r="B15" s="379" t="s">
        <v>74</v>
      </c>
      <c r="C15" s="372" t="s">
        <v>1135</v>
      </c>
      <c r="F15" s="91" t="s">
        <v>36</v>
      </c>
      <c r="H15" s="372"/>
    </row>
    <row r="16" spans="1:8" ht="12.75">
      <c r="A16" s="371" t="s">
        <v>1104</v>
      </c>
      <c r="B16" s="379" t="s">
        <v>73</v>
      </c>
      <c r="C16" s="117" t="s">
        <v>1241</v>
      </c>
      <c r="F16" s="91" t="s">
        <v>37</v>
      </c>
      <c r="H16" s="372"/>
    </row>
    <row r="17" spans="1:8" ht="12.75">
      <c r="A17" s="371" t="s">
        <v>1104</v>
      </c>
      <c r="B17" s="379" t="s">
        <v>75</v>
      </c>
      <c r="C17" s="117" t="s">
        <v>1241</v>
      </c>
      <c r="F17" s="69" t="s">
        <v>144</v>
      </c>
      <c r="H17" s="372"/>
    </row>
    <row r="18" spans="1:8" ht="12.75">
      <c r="A18" s="371" t="s">
        <v>1104</v>
      </c>
      <c r="B18" s="379" t="s">
        <v>76</v>
      </c>
      <c r="C18" s="372" t="s">
        <v>1239</v>
      </c>
      <c r="E18" s="123"/>
      <c r="F18" s="80" t="s">
        <v>1135</v>
      </c>
      <c r="H18" s="372"/>
    </row>
    <row r="19" spans="1:8" ht="12.75">
      <c r="A19" s="371" t="s">
        <v>1104</v>
      </c>
      <c r="B19" s="379" t="s">
        <v>77</v>
      </c>
      <c r="C19" s="372" t="s">
        <v>1239</v>
      </c>
      <c r="F19" s="374">
        <v>3122</v>
      </c>
      <c r="H19" s="372"/>
    </row>
    <row r="20" spans="1:8" ht="12.75">
      <c r="A20" s="371" t="s">
        <v>1104</v>
      </c>
      <c r="B20" s="379" t="s">
        <v>78</v>
      </c>
      <c r="C20" s="117" t="s">
        <v>1241</v>
      </c>
      <c r="F20" s="374" t="s">
        <v>1130</v>
      </c>
      <c r="H20" s="372"/>
    </row>
    <row r="21" spans="1:8" ht="12.75">
      <c r="A21" s="371" t="s">
        <v>1104</v>
      </c>
      <c r="B21" s="379" t="s">
        <v>79</v>
      </c>
      <c r="C21" s="117" t="s">
        <v>1241</v>
      </c>
      <c r="F21" s="374" t="s">
        <v>147</v>
      </c>
      <c r="H21" s="372"/>
    </row>
    <row r="22" spans="1:8" ht="12.75">
      <c r="A22" s="371" t="s">
        <v>1104</v>
      </c>
      <c r="B22" s="379" t="s">
        <v>81</v>
      </c>
      <c r="C22" s="371" t="s">
        <v>144</v>
      </c>
      <c r="F22" s="375" t="s">
        <v>150</v>
      </c>
      <c r="H22" s="372"/>
    </row>
    <row r="23" spans="1:8" ht="12.75">
      <c r="A23" s="371" t="s">
        <v>1104</v>
      </c>
      <c r="B23" s="379" t="s">
        <v>80</v>
      </c>
      <c r="C23" s="372" t="s">
        <v>1135</v>
      </c>
      <c r="F23" s="375" t="s">
        <v>152</v>
      </c>
      <c r="H23" s="372"/>
    </row>
    <row r="24" spans="1:8" ht="12.75">
      <c r="A24" s="371" t="s">
        <v>1104</v>
      </c>
      <c r="B24" s="379" t="s">
        <v>82</v>
      </c>
      <c r="C24" s="117" t="s">
        <v>1241</v>
      </c>
      <c r="F24" s="375" t="s">
        <v>155</v>
      </c>
      <c r="H24" s="372"/>
    </row>
    <row r="25" spans="1:8" ht="12.75">
      <c r="A25" s="371" t="s">
        <v>1104</v>
      </c>
      <c r="B25" s="379" t="s">
        <v>85</v>
      </c>
      <c r="C25" s="371" t="s">
        <v>144</v>
      </c>
      <c r="F25" s="375" t="s">
        <v>146</v>
      </c>
      <c r="H25" s="372"/>
    </row>
    <row r="26" spans="1:8" ht="12.75">
      <c r="A26" s="371" t="s">
        <v>1104</v>
      </c>
      <c r="B26" s="379" t="s">
        <v>84</v>
      </c>
      <c r="C26" s="372" t="s">
        <v>1135</v>
      </c>
      <c r="F26" s="374" t="s">
        <v>151</v>
      </c>
      <c r="H26" s="372"/>
    </row>
    <row r="27" spans="1:8" ht="12.75">
      <c r="A27" s="371" t="s">
        <v>1104</v>
      </c>
      <c r="B27" s="379" t="s">
        <v>83</v>
      </c>
      <c r="C27" s="117" t="s">
        <v>1241</v>
      </c>
      <c r="F27" s="374" t="s">
        <v>148</v>
      </c>
      <c r="H27" s="372"/>
    </row>
    <row r="28" spans="1:8" ht="12.75">
      <c r="A28" s="371" t="s">
        <v>1104</v>
      </c>
      <c r="B28" s="379" t="s">
        <v>86</v>
      </c>
      <c r="C28" s="372" t="s">
        <v>1239</v>
      </c>
      <c r="F28" s="375" t="s">
        <v>156</v>
      </c>
      <c r="H28" s="372"/>
    </row>
    <row r="29" spans="1:8" ht="12.75">
      <c r="A29" s="371" t="s">
        <v>1104</v>
      </c>
      <c r="B29" s="379" t="s">
        <v>87</v>
      </c>
      <c r="C29" s="371" t="s">
        <v>1240</v>
      </c>
      <c r="F29" s="375" t="s">
        <v>145</v>
      </c>
      <c r="H29" s="372"/>
    </row>
    <row r="30" spans="1:8" ht="12.75">
      <c r="A30" s="371" t="s">
        <v>1104</v>
      </c>
      <c r="B30" s="379" t="s">
        <v>88</v>
      </c>
      <c r="C30" s="117" t="s">
        <v>1241</v>
      </c>
      <c r="F30" s="375" t="s">
        <v>149</v>
      </c>
      <c r="H30" s="372"/>
    </row>
    <row r="31" spans="1:8" ht="12.75">
      <c r="A31" s="371" t="s">
        <v>1104</v>
      </c>
      <c r="B31" s="379" t="s">
        <v>89</v>
      </c>
      <c r="C31" s="371" t="s">
        <v>144</v>
      </c>
      <c r="F31" s="374" t="s">
        <v>452</v>
      </c>
      <c r="H31" s="372"/>
    </row>
    <row r="32" spans="1:8" ht="12.75">
      <c r="A32" s="371" t="s">
        <v>1104</v>
      </c>
      <c r="B32" s="379" t="s">
        <v>91</v>
      </c>
      <c r="C32" s="371" t="s">
        <v>1240</v>
      </c>
      <c r="F32" s="374" t="s">
        <v>418</v>
      </c>
      <c r="H32" s="372"/>
    </row>
    <row r="33" spans="1:8" ht="12.75">
      <c r="A33" s="371" t="s">
        <v>1104</v>
      </c>
      <c r="B33" s="379" t="s">
        <v>90</v>
      </c>
      <c r="C33" s="117" t="s">
        <v>1241</v>
      </c>
      <c r="F33" s="213" t="s">
        <v>232</v>
      </c>
      <c r="H33" s="372"/>
    </row>
    <row r="34" spans="1:8" ht="12.75">
      <c r="A34" s="371" t="s">
        <v>1104</v>
      </c>
      <c r="B34" s="379" t="s">
        <v>92</v>
      </c>
      <c r="C34" s="117" t="s">
        <v>1241</v>
      </c>
      <c r="F34" s="117" t="s">
        <v>419</v>
      </c>
      <c r="H34" s="372"/>
    </row>
    <row r="35" spans="1:8" ht="12.75">
      <c r="A35" s="371" t="s">
        <v>1104</v>
      </c>
      <c r="B35" s="379" t="s">
        <v>93</v>
      </c>
      <c r="C35" s="371" t="s">
        <v>31</v>
      </c>
      <c r="F35" s="117" t="s">
        <v>1136</v>
      </c>
      <c r="H35" s="372"/>
    </row>
    <row r="36" spans="1:6" ht="12.75">
      <c r="A36" s="371" t="s">
        <v>1104</v>
      </c>
      <c r="B36" s="379" t="s">
        <v>94</v>
      </c>
      <c r="C36" s="372" t="s">
        <v>1239</v>
      </c>
      <c r="F36" s="117" t="s">
        <v>899</v>
      </c>
    </row>
    <row r="37" spans="1:6" ht="12.75">
      <c r="A37" s="371" t="s">
        <v>1104</v>
      </c>
      <c r="B37" s="379" t="s">
        <v>95</v>
      </c>
      <c r="C37" s="372" t="s">
        <v>1135</v>
      </c>
      <c r="F37" s="117" t="s">
        <v>900</v>
      </c>
    </row>
    <row r="38" spans="1:6" ht="12.75">
      <c r="A38" s="371" t="s">
        <v>1104</v>
      </c>
      <c r="B38" s="379" t="s">
        <v>99</v>
      </c>
      <c r="C38" s="371" t="s">
        <v>144</v>
      </c>
      <c r="F38" s="370"/>
    </row>
    <row r="39" spans="1:6" ht="12.75">
      <c r="A39" s="371" t="s">
        <v>1104</v>
      </c>
      <c r="B39" s="379" t="s">
        <v>98</v>
      </c>
      <c r="C39" s="372" t="s">
        <v>1135</v>
      </c>
      <c r="F39" s="370"/>
    </row>
    <row r="40" spans="1:6" ht="12.75">
      <c r="A40" s="371" t="s">
        <v>1104</v>
      </c>
      <c r="B40" s="379" t="s">
        <v>97</v>
      </c>
      <c r="C40" s="371" t="s">
        <v>1240</v>
      </c>
      <c r="F40" s="370"/>
    </row>
    <row r="41" spans="1:6" ht="12.75">
      <c r="A41" s="371" t="s">
        <v>1104</v>
      </c>
      <c r="B41" s="379" t="s">
        <v>96</v>
      </c>
      <c r="C41" s="117" t="s">
        <v>1241</v>
      </c>
      <c r="F41" s="370"/>
    </row>
    <row r="42" spans="1:6" ht="12.75">
      <c r="A42" s="371" t="s">
        <v>1104</v>
      </c>
      <c r="B42" s="379" t="s">
        <v>100</v>
      </c>
      <c r="C42" s="371" t="s">
        <v>144</v>
      </c>
      <c r="F42" s="370"/>
    </row>
    <row r="43" spans="1:6" ht="12.75">
      <c r="A43" s="371" t="s">
        <v>1104</v>
      </c>
      <c r="B43" s="379" t="s">
        <v>103</v>
      </c>
      <c r="C43" s="371" t="s">
        <v>144</v>
      </c>
      <c r="F43" s="370"/>
    </row>
    <row r="44" spans="1:6" ht="12.75">
      <c r="A44" s="371" t="s">
        <v>1104</v>
      </c>
      <c r="B44" s="379" t="s">
        <v>102</v>
      </c>
      <c r="C44" s="371" t="s">
        <v>1240</v>
      </c>
      <c r="F44" s="370"/>
    </row>
    <row r="45" spans="1:6" ht="12.75">
      <c r="A45" s="371" t="s">
        <v>1104</v>
      </c>
      <c r="B45" s="379" t="s">
        <v>101</v>
      </c>
      <c r="C45" s="117" t="s">
        <v>1241</v>
      </c>
      <c r="F45" s="370"/>
    </row>
    <row r="46" spans="1:6" ht="12.75">
      <c r="A46" s="371" t="s">
        <v>1104</v>
      </c>
      <c r="B46" s="379" t="s">
        <v>104</v>
      </c>
      <c r="C46" s="372" t="s">
        <v>1239</v>
      </c>
      <c r="F46" s="370"/>
    </row>
    <row r="47" spans="1:6" ht="12.75">
      <c r="A47" s="371" t="s">
        <v>1104</v>
      </c>
      <c r="B47" s="379" t="s">
        <v>107</v>
      </c>
      <c r="C47" s="371" t="s">
        <v>144</v>
      </c>
      <c r="F47" s="370"/>
    </row>
    <row r="48" spans="1:6" ht="12.75">
      <c r="A48" s="371" t="s">
        <v>1104</v>
      </c>
      <c r="B48" s="379" t="s">
        <v>106</v>
      </c>
      <c r="C48" s="372" t="s">
        <v>1135</v>
      </c>
      <c r="F48" s="370"/>
    </row>
    <row r="49" spans="1:6" ht="12.75">
      <c r="A49" s="371" t="s">
        <v>1104</v>
      </c>
      <c r="B49" s="372" t="s">
        <v>105</v>
      </c>
      <c r="C49" s="117" t="s">
        <v>1241</v>
      </c>
      <c r="F49" s="370"/>
    </row>
    <row r="50" spans="1:6" ht="12.75">
      <c r="A50" s="371" t="s">
        <v>1104</v>
      </c>
      <c r="B50" s="372" t="s">
        <v>108</v>
      </c>
      <c r="C50" s="372" t="s">
        <v>1239</v>
      </c>
      <c r="F50" s="370"/>
    </row>
    <row r="51" spans="1:6" ht="12.75">
      <c r="A51" s="371" t="s">
        <v>1104</v>
      </c>
      <c r="B51" s="372" t="s">
        <v>109</v>
      </c>
      <c r="C51" s="371" t="s">
        <v>1240</v>
      </c>
      <c r="F51" s="370"/>
    </row>
    <row r="52" spans="1:6" ht="12.75">
      <c r="A52" s="371" t="s">
        <v>1104</v>
      </c>
      <c r="B52" s="372" t="s">
        <v>110</v>
      </c>
      <c r="C52" s="371" t="s">
        <v>1240</v>
      </c>
      <c r="F52" s="370"/>
    </row>
    <row r="53" spans="1:6" ht="12.75">
      <c r="A53" s="371" t="s">
        <v>1104</v>
      </c>
      <c r="B53" s="372" t="s">
        <v>113</v>
      </c>
      <c r="C53" s="372" t="s">
        <v>1135</v>
      </c>
      <c r="F53" s="370"/>
    </row>
    <row r="54" spans="1:6" ht="12.75">
      <c r="A54" s="371" t="s">
        <v>1104</v>
      </c>
      <c r="B54" s="372" t="s">
        <v>112</v>
      </c>
      <c r="C54" s="371" t="s">
        <v>1240</v>
      </c>
      <c r="F54" s="370"/>
    </row>
    <row r="55" spans="1:6" ht="12.75">
      <c r="A55" s="371" t="s">
        <v>1104</v>
      </c>
      <c r="B55" s="372" t="s">
        <v>111</v>
      </c>
      <c r="C55" s="117" t="s">
        <v>1241</v>
      </c>
      <c r="F55" s="370"/>
    </row>
    <row r="56" spans="1:6" ht="12.75">
      <c r="A56" s="371" t="s">
        <v>1104</v>
      </c>
      <c r="B56" s="372" t="s">
        <v>114</v>
      </c>
      <c r="C56" s="372" t="s">
        <v>1239</v>
      </c>
      <c r="F56" s="370"/>
    </row>
    <row r="57" spans="1:6" ht="12.75">
      <c r="A57" s="371" t="s">
        <v>1104</v>
      </c>
      <c r="B57" s="372" t="s">
        <v>115</v>
      </c>
      <c r="C57" s="372" t="s">
        <v>1239</v>
      </c>
      <c r="F57" s="370"/>
    </row>
    <row r="58" spans="1:6" ht="12.75">
      <c r="A58" s="371" t="s">
        <v>1104</v>
      </c>
      <c r="B58" s="372" t="s">
        <v>116</v>
      </c>
      <c r="C58" s="371" t="s">
        <v>1240</v>
      </c>
      <c r="F58" s="370"/>
    </row>
    <row r="59" spans="1:6" ht="12.75">
      <c r="A59" s="371" t="s">
        <v>1104</v>
      </c>
      <c r="B59" s="372" t="s">
        <v>118</v>
      </c>
      <c r="C59" s="371" t="s">
        <v>144</v>
      </c>
      <c r="F59" s="370"/>
    </row>
    <row r="60" spans="1:6" ht="12.75">
      <c r="A60" s="371" t="s">
        <v>1104</v>
      </c>
      <c r="B60" s="372" t="s">
        <v>117</v>
      </c>
      <c r="C60" s="371" t="s">
        <v>1240</v>
      </c>
      <c r="F60" s="370"/>
    </row>
    <row r="61" spans="1:6" ht="12.75">
      <c r="A61" s="371" t="s">
        <v>1104</v>
      </c>
      <c r="B61" s="380" t="s">
        <v>120</v>
      </c>
      <c r="C61" s="371" t="s">
        <v>144</v>
      </c>
      <c r="F61" s="370"/>
    </row>
    <row r="62" spans="1:6" ht="12.75">
      <c r="A62" s="371" t="s">
        <v>1104</v>
      </c>
      <c r="B62" s="372" t="s">
        <v>119</v>
      </c>
      <c r="C62" s="117" t="s">
        <v>1241</v>
      </c>
      <c r="F62" s="370"/>
    </row>
    <row r="63" spans="1:6" ht="12.75">
      <c r="A63" s="371" t="s">
        <v>1104</v>
      </c>
      <c r="B63" s="372" t="s">
        <v>121</v>
      </c>
      <c r="C63" s="117" t="s">
        <v>1241</v>
      </c>
      <c r="F63" s="370"/>
    </row>
    <row r="64" spans="1:6" ht="12.75">
      <c r="A64" s="371" t="s">
        <v>1104</v>
      </c>
      <c r="B64" s="372" t="s">
        <v>122</v>
      </c>
      <c r="C64" s="371" t="s">
        <v>1240</v>
      </c>
      <c r="F64" s="370"/>
    </row>
    <row r="65" spans="1:6" ht="12.75">
      <c r="A65" s="371" t="s">
        <v>1104</v>
      </c>
      <c r="B65" s="372" t="s">
        <v>123</v>
      </c>
      <c r="C65" s="371" t="s">
        <v>1240</v>
      </c>
      <c r="F65" s="370"/>
    </row>
    <row r="66" spans="1:6" ht="12.75">
      <c r="A66" s="371" t="s">
        <v>1104</v>
      </c>
      <c r="B66" s="372" t="s">
        <v>127</v>
      </c>
      <c r="C66" s="371" t="s">
        <v>144</v>
      </c>
      <c r="F66" s="370"/>
    </row>
    <row r="67" spans="1:6" ht="12.75">
      <c r="A67" s="371" t="s">
        <v>1104</v>
      </c>
      <c r="B67" s="372" t="s">
        <v>126</v>
      </c>
      <c r="C67" s="371" t="s">
        <v>31</v>
      </c>
      <c r="F67" s="370"/>
    </row>
    <row r="68" spans="1:6" ht="12.75">
      <c r="A68" s="371" t="s">
        <v>1104</v>
      </c>
      <c r="B68" s="372" t="s">
        <v>125</v>
      </c>
      <c r="C68" s="371" t="s">
        <v>1240</v>
      </c>
      <c r="F68" s="370"/>
    </row>
    <row r="69" spans="1:6" ht="12.75">
      <c r="A69" s="371" t="s">
        <v>1104</v>
      </c>
      <c r="B69" s="372" t="s">
        <v>124</v>
      </c>
      <c r="C69" s="117" t="s">
        <v>1241</v>
      </c>
      <c r="F69" s="370"/>
    </row>
    <row r="70" spans="1:6" ht="12.75">
      <c r="A70" s="371" t="s">
        <v>1104</v>
      </c>
      <c r="B70" s="372" t="s">
        <v>130</v>
      </c>
      <c r="C70" s="371" t="s">
        <v>144</v>
      </c>
      <c r="F70" s="370"/>
    </row>
    <row r="71" spans="1:6" ht="12.75">
      <c r="A71" s="371" t="s">
        <v>1104</v>
      </c>
      <c r="B71" s="372" t="s">
        <v>129</v>
      </c>
      <c r="C71" s="371" t="s">
        <v>1240</v>
      </c>
      <c r="F71" s="370"/>
    </row>
    <row r="72" spans="1:6" ht="12.75">
      <c r="A72" s="371" t="s">
        <v>1104</v>
      </c>
      <c r="B72" s="372" t="s">
        <v>128</v>
      </c>
      <c r="C72" s="117" t="s">
        <v>1241</v>
      </c>
      <c r="F72" s="370"/>
    </row>
    <row r="73" spans="1:6" ht="12.75">
      <c r="A73" s="371" t="s">
        <v>1104</v>
      </c>
      <c r="B73" s="372" t="s">
        <v>133</v>
      </c>
      <c r="C73" s="371" t="s">
        <v>144</v>
      </c>
      <c r="F73" s="370"/>
    </row>
    <row r="74" spans="1:6" ht="12.75">
      <c r="A74" s="371" t="s">
        <v>1104</v>
      </c>
      <c r="B74" s="372" t="s">
        <v>131</v>
      </c>
      <c r="C74" s="372" t="s">
        <v>1239</v>
      </c>
      <c r="F74" s="370"/>
    </row>
    <row r="75" spans="1:6" ht="12.75">
      <c r="A75" s="371" t="s">
        <v>1104</v>
      </c>
      <c r="B75" s="372" t="s">
        <v>132</v>
      </c>
      <c r="C75" s="371" t="s">
        <v>1240</v>
      </c>
      <c r="F75" s="370"/>
    </row>
    <row r="76" spans="1:6" ht="12.75">
      <c r="A76" s="371" t="s">
        <v>1104</v>
      </c>
      <c r="B76" s="372" t="s">
        <v>136</v>
      </c>
      <c r="C76" s="371" t="s">
        <v>144</v>
      </c>
      <c r="F76" s="370"/>
    </row>
    <row r="77" spans="1:6" ht="12.75">
      <c r="A77" s="371" t="s">
        <v>1104</v>
      </c>
      <c r="B77" s="372" t="s">
        <v>135</v>
      </c>
      <c r="C77" s="371" t="s">
        <v>1240</v>
      </c>
      <c r="F77" s="370"/>
    </row>
    <row r="78" spans="1:6" ht="12.75">
      <c r="A78" s="371" t="s">
        <v>1104</v>
      </c>
      <c r="B78" s="372" t="s">
        <v>134</v>
      </c>
      <c r="C78" s="117" t="s">
        <v>1241</v>
      </c>
      <c r="F78" s="370"/>
    </row>
    <row r="79" spans="1:6" ht="12.75">
      <c r="A79" s="371" t="s">
        <v>1104</v>
      </c>
      <c r="B79" s="372" t="s">
        <v>137</v>
      </c>
      <c r="C79" s="371" t="s">
        <v>144</v>
      </c>
      <c r="F79" s="370"/>
    </row>
    <row r="80" spans="1:6" ht="12.75">
      <c r="A80" s="371" t="s">
        <v>1104</v>
      </c>
      <c r="B80" s="372" t="s">
        <v>138</v>
      </c>
      <c r="C80" s="371" t="s">
        <v>1240</v>
      </c>
      <c r="F80" s="370"/>
    </row>
    <row r="81" spans="1:6" ht="12.75">
      <c r="A81" s="371" t="s">
        <v>1104</v>
      </c>
      <c r="B81" s="372" t="s">
        <v>140</v>
      </c>
      <c r="C81" s="371" t="s">
        <v>1240</v>
      </c>
      <c r="E81" s="69"/>
      <c r="F81" s="370"/>
    </row>
    <row r="82" spans="1:6" ht="12.75">
      <c r="A82" s="371" t="s">
        <v>1104</v>
      </c>
      <c r="B82" s="372" t="s">
        <v>139</v>
      </c>
      <c r="C82" s="117" t="s">
        <v>1241</v>
      </c>
      <c r="E82" s="69"/>
      <c r="F82" s="370"/>
    </row>
    <row r="83" spans="1:6" ht="12.75">
      <c r="A83" s="371" t="s">
        <v>1104</v>
      </c>
      <c r="B83" s="372" t="s">
        <v>142</v>
      </c>
      <c r="C83" s="371" t="s">
        <v>1240</v>
      </c>
      <c r="E83" s="69"/>
      <c r="F83" s="370"/>
    </row>
    <row r="84" spans="1:6" ht="12.75">
      <c r="A84" s="371" t="s">
        <v>1104</v>
      </c>
      <c r="B84" s="372" t="s">
        <v>141</v>
      </c>
      <c r="C84" s="117" t="s">
        <v>1241</v>
      </c>
      <c r="E84" s="69"/>
      <c r="F84" s="370"/>
    </row>
    <row r="85" spans="1:6" ht="12.75">
      <c r="A85" s="371" t="s">
        <v>1104</v>
      </c>
      <c r="B85" s="372" t="s">
        <v>143</v>
      </c>
      <c r="C85" s="371" t="s">
        <v>1240</v>
      </c>
      <c r="E85" s="69"/>
      <c r="F85" s="370"/>
    </row>
    <row r="86" spans="1:6" ht="12.75">
      <c r="A86" s="371" t="s">
        <v>1104</v>
      </c>
      <c r="E86" s="69"/>
      <c r="F86" s="370"/>
    </row>
    <row r="87" spans="1:6" ht="12.75">
      <c r="A87" s="371" t="s">
        <v>1104</v>
      </c>
      <c r="E87" s="69"/>
      <c r="F87" s="370"/>
    </row>
    <row r="88" spans="1:6" ht="12.75">
      <c r="A88" s="371" t="s">
        <v>1104</v>
      </c>
      <c r="E88" s="69"/>
      <c r="F88" s="370"/>
    </row>
    <row r="89" spans="1:6" ht="12.75">
      <c r="A89" s="371" t="s">
        <v>1104</v>
      </c>
      <c r="E89" s="69"/>
      <c r="F89" s="370"/>
    </row>
    <row r="90" spans="1:6" ht="12.75">
      <c r="A90" s="371" t="s">
        <v>1104</v>
      </c>
      <c r="E90" s="69"/>
      <c r="F90" s="370"/>
    </row>
    <row r="91" spans="1:6" ht="12.75">
      <c r="A91" s="371" t="s">
        <v>1104</v>
      </c>
      <c r="E91" s="69"/>
      <c r="F91" s="370"/>
    </row>
    <row r="92" spans="1:6" ht="12.75">
      <c r="A92" s="371" t="s">
        <v>1104</v>
      </c>
      <c r="E92" s="69"/>
      <c r="F92" s="370"/>
    </row>
    <row r="93" spans="1:6" ht="12.75">
      <c r="A93" s="371" t="s">
        <v>1104</v>
      </c>
      <c r="E93" s="69"/>
      <c r="F93" s="370"/>
    </row>
    <row r="94" spans="1:6" ht="12.75">
      <c r="A94" s="371" t="s">
        <v>1104</v>
      </c>
      <c r="E94" s="69"/>
      <c r="F94" s="370"/>
    </row>
    <row r="95" spans="1:6" ht="12.75">
      <c r="A95" s="371" t="s">
        <v>1104</v>
      </c>
      <c r="E95" s="69"/>
      <c r="F95" s="370"/>
    </row>
    <row r="96" spans="1:6" ht="12.75">
      <c r="A96" s="371" t="s">
        <v>1104</v>
      </c>
      <c r="E96" s="69"/>
      <c r="F96" s="370"/>
    </row>
    <row r="97" spans="1:6" ht="12.75">
      <c r="A97" s="371" t="s">
        <v>1104</v>
      </c>
      <c r="E97" s="69"/>
      <c r="F97" s="370"/>
    </row>
    <row r="98" spans="1:6" ht="12.75">
      <c r="A98" s="371" t="s">
        <v>1104</v>
      </c>
      <c r="E98" s="69"/>
      <c r="F98" s="370"/>
    </row>
    <row r="99" spans="1:6" ht="12.75">
      <c r="A99" s="371" t="s">
        <v>1104</v>
      </c>
      <c r="E99" s="69"/>
      <c r="F99" s="370"/>
    </row>
    <row r="100" spans="1:6" ht="12.75">
      <c r="A100" s="372" t="s">
        <v>2</v>
      </c>
      <c r="B100" s="372">
        <v>6146</v>
      </c>
      <c r="C100" s="372" t="s">
        <v>144</v>
      </c>
      <c r="E100" s="69"/>
      <c r="F100" s="370"/>
    </row>
    <row r="101" spans="1:6" ht="12.75">
      <c r="A101" s="372" t="s">
        <v>2</v>
      </c>
      <c r="B101" s="372" t="s">
        <v>714</v>
      </c>
      <c r="C101" s="372" t="s">
        <v>151</v>
      </c>
      <c r="E101" s="69"/>
      <c r="F101" s="370"/>
    </row>
    <row r="102" spans="1:6" ht="12.75">
      <c r="A102" s="372" t="s">
        <v>2</v>
      </c>
      <c r="B102" s="372" t="s">
        <v>715</v>
      </c>
      <c r="C102" s="372" t="s">
        <v>151</v>
      </c>
      <c r="E102" s="91"/>
      <c r="F102" s="370"/>
    </row>
    <row r="103" spans="1:6" ht="12.75">
      <c r="A103" s="372" t="s">
        <v>2</v>
      </c>
      <c r="B103" s="372" t="s">
        <v>716</v>
      </c>
      <c r="C103" s="372" t="s">
        <v>1130</v>
      </c>
      <c r="E103" s="91"/>
      <c r="F103" s="370"/>
    </row>
    <row r="104" spans="1:6" ht="12.75">
      <c r="A104" s="372" t="s">
        <v>2</v>
      </c>
      <c r="B104" s="372" t="s">
        <v>717</v>
      </c>
      <c r="C104" s="375" t="s">
        <v>145</v>
      </c>
      <c r="E104" s="91"/>
      <c r="F104" s="370"/>
    </row>
    <row r="105" spans="1:6" ht="12.75">
      <c r="A105" s="372" t="s">
        <v>2</v>
      </c>
      <c r="B105" s="372" t="s">
        <v>718</v>
      </c>
      <c r="C105" s="372" t="s">
        <v>1130</v>
      </c>
      <c r="E105" s="91"/>
      <c r="F105" s="370"/>
    </row>
    <row r="106" spans="1:6" ht="12.75">
      <c r="A106" s="372" t="s">
        <v>2</v>
      </c>
      <c r="B106" s="372" t="s">
        <v>719</v>
      </c>
      <c r="C106" s="372" t="s">
        <v>1130</v>
      </c>
      <c r="E106" s="91"/>
      <c r="F106" s="370"/>
    </row>
    <row r="107" spans="1:6" ht="12.75">
      <c r="A107" s="372" t="s">
        <v>2</v>
      </c>
      <c r="B107" s="372" t="s">
        <v>720</v>
      </c>
      <c r="C107" s="375" t="s">
        <v>145</v>
      </c>
      <c r="F107" s="370"/>
    </row>
    <row r="108" spans="1:6" ht="12.75">
      <c r="A108" s="372" t="s">
        <v>2</v>
      </c>
      <c r="B108" s="372" t="s">
        <v>721</v>
      </c>
      <c r="C108" s="117" t="s">
        <v>1136</v>
      </c>
      <c r="F108" s="370"/>
    </row>
    <row r="109" spans="1:6" ht="12.75">
      <c r="A109" s="372" t="s">
        <v>2</v>
      </c>
      <c r="B109" s="372" t="s">
        <v>722</v>
      </c>
      <c r="C109" s="372" t="s">
        <v>1135</v>
      </c>
      <c r="F109" s="370"/>
    </row>
    <row r="110" spans="1:6" ht="12.75">
      <c r="A110" s="372" t="s">
        <v>2</v>
      </c>
      <c r="B110" s="372" t="s">
        <v>723</v>
      </c>
      <c r="C110" s="374" t="s">
        <v>452</v>
      </c>
      <c r="F110" s="370"/>
    </row>
    <row r="111" spans="1:6" ht="12.75">
      <c r="A111" s="372" t="s">
        <v>2</v>
      </c>
      <c r="B111" s="372" t="s">
        <v>724</v>
      </c>
      <c r="C111" s="374" t="s">
        <v>452</v>
      </c>
      <c r="F111" s="370"/>
    </row>
    <row r="112" spans="1:6" ht="12.75">
      <c r="A112" s="372" t="s">
        <v>2</v>
      </c>
      <c r="B112" s="372" t="s">
        <v>725</v>
      </c>
      <c r="C112" s="374" t="s">
        <v>452</v>
      </c>
      <c r="F112" s="370"/>
    </row>
    <row r="113" spans="1:6" ht="12.75">
      <c r="A113" s="372" t="s">
        <v>2</v>
      </c>
      <c r="B113" s="372" t="s">
        <v>726</v>
      </c>
      <c r="C113" s="69" t="s">
        <v>34</v>
      </c>
      <c r="F113" s="370"/>
    </row>
    <row r="114" spans="1:6" ht="12.75">
      <c r="A114" s="372" t="s">
        <v>2</v>
      </c>
      <c r="B114" s="372" t="s">
        <v>727</v>
      </c>
      <c r="C114" s="69" t="s">
        <v>54</v>
      </c>
      <c r="F114" s="370"/>
    </row>
    <row r="115" spans="1:6" ht="12.75">
      <c r="A115" s="372" t="s">
        <v>2</v>
      </c>
      <c r="B115" s="372">
        <v>6308</v>
      </c>
      <c r="C115" s="372" t="s">
        <v>144</v>
      </c>
      <c r="F115" s="370"/>
    </row>
    <row r="116" spans="1:6" ht="12.75">
      <c r="A116" s="372" t="s">
        <v>2</v>
      </c>
      <c r="B116" s="372" t="s">
        <v>717</v>
      </c>
      <c r="C116" s="375" t="s">
        <v>145</v>
      </c>
      <c r="F116" s="370"/>
    </row>
    <row r="117" spans="1:6" ht="12.75">
      <c r="A117" s="372" t="s">
        <v>2</v>
      </c>
      <c r="B117" s="372" t="s">
        <v>728</v>
      </c>
      <c r="C117" s="372" t="s">
        <v>151</v>
      </c>
      <c r="F117" s="370"/>
    </row>
    <row r="118" spans="1:6" ht="12.75">
      <c r="A118" s="372" t="s">
        <v>2</v>
      </c>
      <c r="B118" s="372" t="s">
        <v>729</v>
      </c>
      <c r="C118" s="375" t="s">
        <v>145</v>
      </c>
      <c r="F118" s="370"/>
    </row>
    <row r="119" spans="1:6" ht="12.75">
      <c r="A119" s="372" t="s">
        <v>2</v>
      </c>
      <c r="B119" s="372" t="s">
        <v>730</v>
      </c>
      <c r="C119" s="372" t="s">
        <v>1130</v>
      </c>
      <c r="F119" s="370"/>
    </row>
    <row r="120" spans="1:6" ht="12.75">
      <c r="A120" s="372" t="s">
        <v>2</v>
      </c>
      <c r="B120" s="372" t="s">
        <v>731</v>
      </c>
      <c r="C120" s="372" t="s">
        <v>1130</v>
      </c>
      <c r="F120" s="370"/>
    </row>
    <row r="121" spans="1:6" ht="12.75">
      <c r="A121" s="372" t="s">
        <v>2</v>
      </c>
      <c r="B121" s="372" t="s">
        <v>719</v>
      </c>
      <c r="C121" s="372" t="s">
        <v>1130</v>
      </c>
      <c r="F121" s="370"/>
    </row>
    <row r="122" spans="1:6" ht="12.75">
      <c r="A122" s="372" t="s">
        <v>2</v>
      </c>
      <c r="B122" s="372" t="s">
        <v>732</v>
      </c>
      <c r="C122" s="375" t="s">
        <v>145</v>
      </c>
      <c r="F122" s="370"/>
    </row>
    <row r="123" spans="1:6" ht="12.75">
      <c r="A123" s="372" t="s">
        <v>2</v>
      </c>
      <c r="B123" s="372" t="s">
        <v>733</v>
      </c>
      <c r="C123" s="372" t="s">
        <v>1135</v>
      </c>
      <c r="F123" s="370"/>
    </row>
    <row r="124" spans="1:6" ht="12.75">
      <c r="A124" s="372" t="s">
        <v>2</v>
      </c>
      <c r="B124" s="372" t="s">
        <v>734</v>
      </c>
      <c r="C124" s="374" t="s">
        <v>452</v>
      </c>
      <c r="F124" s="370"/>
    </row>
    <row r="125" spans="1:6" ht="12.75">
      <c r="A125" s="372" t="s">
        <v>2</v>
      </c>
      <c r="B125" s="372" t="s">
        <v>723</v>
      </c>
      <c r="C125" s="374" t="s">
        <v>452</v>
      </c>
      <c r="F125" s="370"/>
    </row>
    <row r="126" spans="1:6" ht="12.75">
      <c r="A126" s="372" t="s">
        <v>2</v>
      </c>
      <c r="B126" s="372" t="s">
        <v>724</v>
      </c>
      <c r="C126" s="374" t="s">
        <v>452</v>
      </c>
      <c r="F126" s="370"/>
    </row>
    <row r="127" spans="1:6" ht="12.75">
      <c r="A127" s="372" t="s">
        <v>2</v>
      </c>
      <c r="B127" s="372" t="s">
        <v>725</v>
      </c>
      <c r="C127" s="374" t="s">
        <v>452</v>
      </c>
      <c r="F127" s="370"/>
    </row>
    <row r="128" spans="1:6" ht="12.75">
      <c r="A128" s="372" t="s">
        <v>2</v>
      </c>
      <c r="B128" s="372" t="s">
        <v>735</v>
      </c>
      <c r="C128" s="374" t="s">
        <v>452</v>
      </c>
      <c r="F128" s="370"/>
    </row>
    <row r="129" spans="1:6" ht="12.75">
      <c r="A129" s="372" t="s">
        <v>2</v>
      </c>
      <c r="B129" s="372">
        <v>6317</v>
      </c>
      <c r="C129" s="372" t="s">
        <v>144</v>
      </c>
      <c r="F129" s="370"/>
    </row>
    <row r="130" spans="1:6" ht="12.75">
      <c r="A130" s="372" t="s">
        <v>2</v>
      </c>
      <c r="B130" s="372" t="s">
        <v>736</v>
      </c>
      <c r="C130" s="372" t="s">
        <v>151</v>
      </c>
      <c r="F130" s="370"/>
    </row>
    <row r="131" spans="1:6" ht="12.75">
      <c r="A131" s="372" t="s">
        <v>2</v>
      </c>
      <c r="B131" s="372" t="s">
        <v>737</v>
      </c>
      <c r="C131" s="372" t="s">
        <v>1130</v>
      </c>
      <c r="F131" s="370"/>
    </row>
    <row r="132" spans="1:6" ht="12.75">
      <c r="A132" s="372" t="s">
        <v>2</v>
      </c>
      <c r="B132" s="372" t="s">
        <v>738</v>
      </c>
      <c r="C132" s="372" t="s">
        <v>1130</v>
      </c>
      <c r="F132" s="370"/>
    </row>
    <row r="133" spans="1:3" ht="12.75">
      <c r="A133" s="372" t="s">
        <v>2</v>
      </c>
      <c r="B133" s="372" t="s">
        <v>739</v>
      </c>
      <c r="C133" s="372" t="s">
        <v>1130</v>
      </c>
    </row>
    <row r="134" spans="1:3" ht="12.75">
      <c r="A134" s="372" t="s">
        <v>2</v>
      </c>
      <c r="B134" s="372" t="s">
        <v>740</v>
      </c>
      <c r="C134" s="375" t="s">
        <v>145</v>
      </c>
    </row>
    <row r="135" spans="1:3" ht="12.75">
      <c r="A135" s="372" t="s">
        <v>2</v>
      </c>
      <c r="B135" s="372" t="s">
        <v>741</v>
      </c>
      <c r="C135" s="372" t="s">
        <v>1130</v>
      </c>
    </row>
    <row r="136" spans="1:3" ht="12.75">
      <c r="A136" s="372" t="s">
        <v>2</v>
      </c>
      <c r="B136" s="372" t="s">
        <v>742</v>
      </c>
      <c r="C136" s="372" t="s">
        <v>232</v>
      </c>
    </row>
    <row r="137" spans="1:3" ht="12.75">
      <c r="A137" s="372" t="s">
        <v>2</v>
      </c>
      <c r="B137" s="372" t="s">
        <v>743</v>
      </c>
      <c r="C137" s="372" t="s">
        <v>1135</v>
      </c>
    </row>
    <row r="138" spans="1:3" ht="12.75">
      <c r="A138" s="372" t="s">
        <v>2</v>
      </c>
      <c r="B138" s="372" t="s">
        <v>734</v>
      </c>
      <c r="C138" s="374" t="s">
        <v>452</v>
      </c>
    </row>
    <row r="139" spans="1:3" ht="12.75">
      <c r="A139" s="372" t="s">
        <v>2</v>
      </c>
      <c r="B139" s="372" t="s">
        <v>744</v>
      </c>
      <c r="C139" s="91" t="s">
        <v>37</v>
      </c>
    </row>
    <row r="140" spans="1:3" ht="12.75">
      <c r="A140" s="372" t="s">
        <v>2</v>
      </c>
      <c r="B140" s="372" t="s">
        <v>746</v>
      </c>
      <c r="C140" s="374" t="s">
        <v>418</v>
      </c>
    </row>
    <row r="141" spans="1:3" ht="12.75">
      <c r="A141" s="372" t="s">
        <v>2</v>
      </c>
      <c r="B141" s="372" t="s">
        <v>745</v>
      </c>
      <c r="C141" s="374" t="s">
        <v>452</v>
      </c>
    </row>
    <row r="142" spans="1:3" ht="12.75">
      <c r="A142" s="372" t="s">
        <v>2</v>
      </c>
      <c r="B142" s="372" t="s">
        <v>735</v>
      </c>
      <c r="C142" s="374" t="s">
        <v>452</v>
      </c>
    </row>
    <row r="143" spans="1:3" ht="12.75">
      <c r="A143" s="372" t="s">
        <v>2</v>
      </c>
      <c r="B143" s="372">
        <v>6864</v>
      </c>
      <c r="C143" s="372" t="s">
        <v>144</v>
      </c>
    </row>
    <row r="144" spans="1:3" ht="12.75">
      <c r="A144" s="372" t="s">
        <v>2</v>
      </c>
      <c r="B144" s="372">
        <v>6991</v>
      </c>
      <c r="C144" s="372" t="s">
        <v>144</v>
      </c>
    </row>
    <row r="145" spans="1:3" ht="12.75">
      <c r="A145" s="372" t="s">
        <v>2</v>
      </c>
      <c r="B145" s="372">
        <v>7043</v>
      </c>
      <c r="C145" s="372" t="s">
        <v>144</v>
      </c>
    </row>
    <row r="146" spans="1:3" ht="12.75">
      <c r="A146" s="372" t="s">
        <v>2</v>
      </c>
      <c r="B146" s="372">
        <v>7106</v>
      </c>
      <c r="C146" s="372" t="s">
        <v>144</v>
      </c>
    </row>
    <row r="147" spans="1:3" ht="12.75">
      <c r="A147" s="372" t="s">
        <v>2</v>
      </c>
      <c r="B147" s="372">
        <v>7254</v>
      </c>
      <c r="C147" s="372" t="s">
        <v>144</v>
      </c>
    </row>
    <row r="148" spans="1:3" ht="12.75">
      <c r="A148" s="372" t="s">
        <v>2</v>
      </c>
      <c r="B148" s="372">
        <v>7291</v>
      </c>
      <c r="C148" s="372" t="s">
        <v>144</v>
      </c>
    </row>
    <row r="149" spans="1:3" ht="12.75">
      <c r="A149" s="372" t="s">
        <v>2</v>
      </c>
      <c r="B149" s="372">
        <v>7497</v>
      </c>
      <c r="C149" s="372" t="s">
        <v>144</v>
      </c>
    </row>
    <row r="150" spans="1:3" ht="12.75">
      <c r="A150" s="372" t="s">
        <v>2</v>
      </c>
      <c r="B150" s="372">
        <v>7585</v>
      </c>
      <c r="C150" s="372" t="s">
        <v>144</v>
      </c>
    </row>
    <row r="151" spans="1:3" ht="12.75">
      <c r="A151" s="372" t="s">
        <v>2</v>
      </c>
      <c r="B151" s="372">
        <v>7673</v>
      </c>
      <c r="C151" s="372" t="s">
        <v>144</v>
      </c>
    </row>
    <row r="152" spans="1:3" ht="12.75">
      <c r="A152" s="372" t="s">
        <v>2</v>
      </c>
      <c r="B152" s="372">
        <v>7821</v>
      </c>
      <c r="C152" s="372" t="s">
        <v>144</v>
      </c>
    </row>
    <row r="153" spans="1:3" ht="12.75">
      <c r="A153" s="372" t="s">
        <v>2</v>
      </c>
      <c r="B153" s="372">
        <v>7844</v>
      </c>
      <c r="C153" s="372" t="s">
        <v>144</v>
      </c>
    </row>
    <row r="154" spans="1:3" ht="12.75">
      <c r="A154" s="372" t="s">
        <v>2</v>
      </c>
      <c r="B154" s="372">
        <v>7938</v>
      </c>
      <c r="C154" s="372" t="s">
        <v>144</v>
      </c>
    </row>
    <row r="155" spans="1:3" ht="12.75">
      <c r="A155" s="372" t="s">
        <v>2</v>
      </c>
      <c r="B155" s="372">
        <v>7966</v>
      </c>
      <c r="C155" s="372" t="s">
        <v>144</v>
      </c>
    </row>
    <row r="156" spans="1:3" ht="12.75">
      <c r="A156" s="372" t="s">
        <v>2</v>
      </c>
      <c r="B156" s="372" t="s">
        <v>747</v>
      </c>
      <c r="C156" s="372" t="s">
        <v>144</v>
      </c>
    </row>
    <row r="157" spans="1:3" ht="12.75">
      <c r="A157" s="372" t="s">
        <v>2</v>
      </c>
      <c r="B157" s="372" t="s">
        <v>748</v>
      </c>
      <c r="C157" s="372" t="s">
        <v>232</v>
      </c>
    </row>
    <row r="158" spans="1:3" ht="12.75">
      <c r="A158" s="372" t="s">
        <v>2</v>
      </c>
      <c r="B158" s="372" t="s">
        <v>749</v>
      </c>
      <c r="C158" s="117" t="s">
        <v>419</v>
      </c>
    </row>
    <row r="159" spans="1:3" ht="12.75">
      <c r="A159" s="372" t="s">
        <v>2</v>
      </c>
      <c r="B159" s="372" t="s">
        <v>750</v>
      </c>
      <c r="C159" s="372" t="s">
        <v>151</v>
      </c>
    </row>
    <row r="160" spans="1:3" ht="12.75">
      <c r="A160" s="372" t="s">
        <v>2</v>
      </c>
      <c r="B160" s="372" t="s">
        <v>751</v>
      </c>
      <c r="C160" s="372" t="s">
        <v>151</v>
      </c>
    </row>
    <row r="161" spans="1:3" ht="12.75">
      <c r="A161" s="372" t="s">
        <v>2</v>
      </c>
      <c r="B161" s="372" t="s">
        <v>752</v>
      </c>
      <c r="C161" s="372" t="s">
        <v>151</v>
      </c>
    </row>
    <row r="162" spans="1:3" ht="12.75">
      <c r="A162" s="372" t="s">
        <v>2</v>
      </c>
      <c r="B162" s="372" t="s">
        <v>753</v>
      </c>
      <c r="C162" s="372" t="s">
        <v>1130</v>
      </c>
    </row>
    <row r="163" spans="1:3" ht="12.75">
      <c r="A163" s="372" t="s">
        <v>2</v>
      </c>
      <c r="B163" s="372" t="s">
        <v>754</v>
      </c>
      <c r="C163" s="372" t="s">
        <v>1130</v>
      </c>
    </row>
    <row r="164" spans="1:3" ht="12.75">
      <c r="A164" s="372" t="s">
        <v>2</v>
      </c>
      <c r="B164" s="372" t="s">
        <v>755</v>
      </c>
      <c r="C164" s="372" t="s">
        <v>1130</v>
      </c>
    </row>
    <row r="165" spans="1:3" ht="12.75">
      <c r="A165" s="372" t="s">
        <v>2</v>
      </c>
      <c r="B165" s="372" t="s">
        <v>756</v>
      </c>
      <c r="C165" s="372" t="s">
        <v>1130</v>
      </c>
    </row>
    <row r="166" spans="1:3" ht="12.75">
      <c r="A166" s="372" t="s">
        <v>2</v>
      </c>
      <c r="B166" s="372" t="s">
        <v>758</v>
      </c>
      <c r="C166" s="375" t="s">
        <v>145</v>
      </c>
    </row>
    <row r="167" spans="1:3" ht="12.75">
      <c r="A167" s="372" t="s">
        <v>2</v>
      </c>
      <c r="B167" s="372" t="s">
        <v>757</v>
      </c>
      <c r="C167" s="375" t="s">
        <v>145</v>
      </c>
    </row>
    <row r="168" spans="1:3" ht="12.75">
      <c r="A168" s="372" t="s">
        <v>2</v>
      </c>
      <c r="B168" s="372" t="s">
        <v>759</v>
      </c>
      <c r="C168" s="372" t="s">
        <v>1130</v>
      </c>
    </row>
    <row r="169" spans="1:3" ht="12.75">
      <c r="A169" s="372" t="s">
        <v>2</v>
      </c>
      <c r="B169" s="372" t="s">
        <v>760</v>
      </c>
      <c r="C169" s="372" t="s">
        <v>1130</v>
      </c>
    </row>
    <row r="170" spans="1:3" ht="12.75">
      <c r="A170" s="372" t="s">
        <v>2</v>
      </c>
      <c r="B170" s="372" t="s">
        <v>761</v>
      </c>
      <c r="C170" s="372" t="s">
        <v>1130</v>
      </c>
    </row>
    <row r="171" spans="1:3" ht="12.75">
      <c r="A171" s="372" t="s">
        <v>2</v>
      </c>
      <c r="B171" s="372" t="s">
        <v>762</v>
      </c>
      <c r="C171" s="372" t="s">
        <v>1130</v>
      </c>
    </row>
    <row r="172" spans="1:3" ht="12.75">
      <c r="A172" s="372" t="s">
        <v>2</v>
      </c>
      <c r="B172" s="372" t="s">
        <v>763</v>
      </c>
      <c r="C172" s="375" t="s">
        <v>145</v>
      </c>
    </row>
    <row r="173" spans="1:3" ht="12.75">
      <c r="A173" s="372" t="s">
        <v>2</v>
      </c>
      <c r="B173" s="372" t="s">
        <v>764</v>
      </c>
      <c r="C173" s="372" t="s">
        <v>232</v>
      </c>
    </row>
    <row r="174" spans="1:3" ht="12.75">
      <c r="A174" s="372" t="s">
        <v>2</v>
      </c>
      <c r="B174" s="372" t="s">
        <v>765</v>
      </c>
      <c r="C174" s="372" t="s">
        <v>232</v>
      </c>
    </row>
    <row r="175" spans="1:3" ht="12.75">
      <c r="A175" s="372" t="s">
        <v>2</v>
      </c>
      <c r="B175" s="372" t="s">
        <v>766</v>
      </c>
      <c r="C175" s="372" t="s">
        <v>1139</v>
      </c>
    </row>
    <row r="176" spans="1:3" ht="12.75">
      <c r="A176" s="372" t="s">
        <v>2</v>
      </c>
      <c r="B176" s="372" t="s">
        <v>767</v>
      </c>
      <c r="C176" s="117" t="s">
        <v>1136</v>
      </c>
    </row>
    <row r="177" spans="1:3" ht="12.75">
      <c r="A177" s="372" t="s">
        <v>2</v>
      </c>
      <c r="B177" s="372" t="s">
        <v>768</v>
      </c>
      <c r="C177" s="372" t="s">
        <v>1139</v>
      </c>
    </row>
    <row r="178" spans="1:3" ht="12.75">
      <c r="A178" s="372" t="s">
        <v>2</v>
      </c>
      <c r="B178" s="372" t="s">
        <v>769</v>
      </c>
      <c r="C178" s="372" t="s">
        <v>1135</v>
      </c>
    </row>
    <row r="179" spans="1:3" ht="12.75">
      <c r="A179" s="372" t="s">
        <v>2</v>
      </c>
      <c r="B179" s="372" t="s">
        <v>770</v>
      </c>
      <c r="C179" s="372" t="s">
        <v>1135</v>
      </c>
    </row>
    <row r="180" spans="1:3" ht="12.75">
      <c r="A180" s="372" t="s">
        <v>2</v>
      </c>
      <c r="B180" s="372" t="s">
        <v>771</v>
      </c>
      <c r="C180" s="372" t="s">
        <v>1135</v>
      </c>
    </row>
    <row r="181" spans="1:3" ht="12.75">
      <c r="A181" s="372" t="s">
        <v>2</v>
      </c>
      <c r="B181" s="372" t="s">
        <v>772</v>
      </c>
      <c r="C181" s="372" t="s">
        <v>1135</v>
      </c>
    </row>
    <row r="182" spans="1:3" ht="12.75">
      <c r="A182" s="372" t="s">
        <v>2</v>
      </c>
      <c r="B182" s="372" t="s">
        <v>773</v>
      </c>
      <c r="C182" s="69" t="s">
        <v>54</v>
      </c>
    </row>
    <row r="183" spans="1:3" ht="12.75">
      <c r="A183" s="372" t="s">
        <v>2</v>
      </c>
      <c r="B183" s="372" t="s">
        <v>774</v>
      </c>
      <c r="C183" s="372" t="s">
        <v>1135</v>
      </c>
    </row>
    <row r="184" spans="1:3" ht="12.75">
      <c r="A184" s="372" t="s">
        <v>2</v>
      </c>
      <c r="B184" s="372" t="s">
        <v>775</v>
      </c>
      <c r="C184" s="372" t="s">
        <v>1135</v>
      </c>
    </row>
    <row r="185" spans="1:3" ht="12.75">
      <c r="A185" s="372" t="s">
        <v>2</v>
      </c>
      <c r="B185" s="372" t="s">
        <v>776</v>
      </c>
      <c r="C185" s="372" t="s">
        <v>1135</v>
      </c>
    </row>
    <row r="186" spans="1:3" ht="12.75">
      <c r="A186" s="372" t="s">
        <v>2</v>
      </c>
      <c r="B186" s="372" t="s">
        <v>777</v>
      </c>
      <c r="C186" s="372" t="s">
        <v>1135</v>
      </c>
    </row>
    <row r="187" spans="1:3" ht="12.75">
      <c r="A187" s="372" t="s">
        <v>2</v>
      </c>
      <c r="B187" s="372" t="s">
        <v>778</v>
      </c>
      <c r="C187" s="69" t="s">
        <v>54</v>
      </c>
    </row>
    <row r="188" spans="1:3" ht="12.75">
      <c r="A188" s="372" t="s">
        <v>2</v>
      </c>
      <c r="B188" s="372" t="s">
        <v>779</v>
      </c>
      <c r="C188" s="372" t="s">
        <v>1135</v>
      </c>
    </row>
    <row r="189" spans="1:3" ht="12.75">
      <c r="A189" s="372" t="s">
        <v>2</v>
      </c>
      <c r="B189" s="372" t="s">
        <v>780</v>
      </c>
      <c r="C189" s="69" t="s">
        <v>33</v>
      </c>
    </row>
    <row r="190" spans="1:3" ht="12.75">
      <c r="A190" s="372" t="s">
        <v>2</v>
      </c>
      <c r="B190" s="372" t="s">
        <v>781</v>
      </c>
      <c r="C190" s="372" t="s">
        <v>1135</v>
      </c>
    </row>
    <row r="191" spans="1:3" ht="12.75">
      <c r="A191" s="372" t="s">
        <v>2</v>
      </c>
      <c r="B191" s="372" t="s">
        <v>782</v>
      </c>
      <c r="C191" s="69" t="s">
        <v>53</v>
      </c>
    </row>
    <row r="192" spans="1:3" ht="12.75">
      <c r="A192" s="372" t="s">
        <v>2</v>
      </c>
      <c r="B192" s="372" t="s">
        <v>783</v>
      </c>
      <c r="C192" s="69" t="s">
        <v>54</v>
      </c>
    </row>
    <row r="193" spans="1:3" ht="12.75">
      <c r="A193" s="372" t="s">
        <v>2</v>
      </c>
      <c r="B193" s="372" t="s">
        <v>784</v>
      </c>
      <c r="C193" s="372" t="s">
        <v>1135</v>
      </c>
    </row>
    <row r="194" spans="1:3" ht="12.75">
      <c r="A194" s="372" t="s">
        <v>2</v>
      </c>
      <c r="B194" s="372" t="s">
        <v>785</v>
      </c>
      <c r="C194" s="69" t="s">
        <v>33</v>
      </c>
    </row>
    <row r="195" spans="1:3" ht="12.75">
      <c r="A195" s="372" t="s">
        <v>2</v>
      </c>
      <c r="B195" s="372" t="s">
        <v>786</v>
      </c>
      <c r="C195" s="374" t="s">
        <v>452</v>
      </c>
    </row>
    <row r="196" spans="1:3" ht="12.75">
      <c r="A196" s="372" t="s">
        <v>2</v>
      </c>
      <c r="B196" s="372" t="s">
        <v>787</v>
      </c>
      <c r="C196" s="374" t="s">
        <v>418</v>
      </c>
    </row>
    <row r="197" spans="1:3" ht="12.75">
      <c r="A197" s="372" t="s">
        <v>2</v>
      </c>
      <c r="B197" s="372" t="s">
        <v>788</v>
      </c>
      <c r="C197" s="374" t="s">
        <v>452</v>
      </c>
    </row>
    <row r="198" spans="1:3" ht="12.75">
      <c r="A198" s="372" t="s">
        <v>2</v>
      </c>
      <c r="B198" s="372" t="s">
        <v>789</v>
      </c>
      <c r="C198" s="374" t="s">
        <v>418</v>
      </c>
    </row>
    <row r="199" spans="1:3" ht="12.75">
      <c r="A199" s="372" t="s">
        <v>2</v>
      </c>
      <c r="B199" s="372" t="s">
        <v>790</v>
      </c>
      <c r="C199" s="374" t="s">
        <v>452</v>
      </c>
    </row>
    <row r="200" spans="1:3" ht="12.75">
      <c r="A200" s="372" t="s">
        <v>2</v>
      </c>
      <c r="B200" s="372" t="s">
        <v>791</v>
      </c>
      <c r="C200" s="374" t="s">
        <v>418</v>
      </c>
    </row>
    <row r="201" spans="1:3" ht="12.75">
      <c r="A201" s="372" t="s">
        <v>2</v>
      </c>
      <c r="B201" s="372" t="s">
        <v>792</v>
      </c>
      <c r="C201" s="374" t="s">
        <v>418</v>
      </c>
    </row>
    <row r="202" spans="1:3" ht="12.75">
      <c r="A202" s="372" t="s">
        <v>2</v>
      </c>
      <c r="B202" s="372" t="s">
        <v>793</v>
      </c>
      <c r="C202" s="91" t="s">
        <v>37</v>
      </c>
    </row>
    <row r="203" spans="1:3" ht="12.75">
      <c r="A203" s="372" t="s">
        <v>2</v>
      </c>
      <c r="B203" s="372" t="s">
        <v>794</v>
      </c>
      <c r="C203" s="374" t="s">
        <v>418</v>
      </c>
    </row>
    <row r="204" spans="1:3" ht="12.75">
      <c r="A204" s="372" t="s">
        <v>2</v>
      </c>
      <c r="B204" s="372" t="s">
        <v>795</v>
      </c>
      <c r="C204" s="374" t="s">
        <v>452</v>
      </c>
    </row>
    <row r="205" spans="1:3" ht="12.75">
      <c r="A205" s="372" t="s">
        <v>2</v>
      </c>
      <c r="B205" s="372" t="s">
        <v>796</v>
      </c>
      <c r="C205" s="374" t="s">
        <v>452</v>
      </c>
    </row>
    <row r="206" spans="1:3" ht="12.75">
      <c r="A206" s="372" t="s">
        <v>2</v>
      </c>
      <c r="B206" s="372" t="s">
        <v>797</v>
      </c>
      <c r="C206" s="374" t="s">
        <v>418</v>
      </c>
    </row>
    <row r="207" spans="1:3" ht="12.75">
      <c r="A207" s="372" t="s">
        <v>2</v>
      </c>
      <c r="B207" s="372" t="s">
        <v>798</v>
      </c>
      <c r="C207" s="374" t="s">
        <v>452</v>
      </c>
    </row>
    <row r="208" spans="1:3" ht="12.75">
      <c r="A208" s="372" t="s">
        <v>2</v>
      </c>
      <c r="B208" s="372" t="s">
        <v>799</v>
      </c>
      <c r="C208" s="374" t="s">
        <v>418</v>
      </c>
    </row>
    <row r="209" spans="1:3" ht="12.75">
      <c r="A209" s="372" t="s">
        <v>2</v>
      </c>
      <c r="B209" s="372" t="s">
        <v>800</v>
      </c>
      <c r="C209" s="69" t="s">
        <v>55</v>
      </c>
    </row>
    <row r="210" spans="1:3" ht="12.75">
      <c r="A210" s="372" t="s">
        <v>2</v>
      </c>
      <c r="B210" s="372" t="s">
        <v>801</v>
      </c>
      <c r="C210" s="69" t="s">
        <v>54</v>
      </c>
    </row>
    <row r="211" spans="1:3" ht="12.75">
      <c r="A211" s="372" t="s">
        <v>2</v>
      </c>
      <c r="B211" s="372" t="s">
        <v>802</v>
      </c>
      <c r="C211" s="69" t="s">
        <v>33</v>
      </c>
    </row>
    <row r="212" spans="1:3" ht="12.75">
      <c r="A212" s="372" t="s">
        <v>2</v>
      </c>
      <c r="B212" s="372" t="s">
        <v>897</v>
      </c>
      <c r="C212" s="374" t="s">
        <v>452</v>
      </c>
    </row>
    <row r="213" spans="1:3" ht="12.75">
      <c r="A213" s="372" t="s">
        <v>2</v>
      </c>
      <c r="B213" s="372" t="s">
        <v>898</v>
      </c>
      <c r="C213" s="374" t="s">
        <v>418</v>
      </c>
    </row>
    <row r="214" spans="1:3" ht="12.75">
      <c r="A214" s="372" t="s">
        <v>2</v>
      </c>
      <c r="B214" s="372" t="s">
        <v>803</v>
      </c>
      <c r="C214" s="374" t="s">
        <v>452</v>
      </c>
    </row>
    <row r="215" spans="1:3" ht="12.75">
      <c r="A215" s="372" t="s">
        <v>2</v>
      </c>
      <c r="B215" s="372" t="s">
        <v>804</v>
      </c>
      <c r="C215" s="374" t="s">
        <v>418</v>
      </c>
    </row>
    <row r="216" spans="1:3" ht="12.75">
      <c r="A216" s="372" t="s">
        <v>2</v>
      </c>
      <c r="B216" s="372" t="s">
        <v>805</v>
      </c>
      <c r="C216" s="374" t="s">
        <v>452</v>
      </c>
    </row>
    <row r="217" spans="1:3" ht="12.75">
      <c r="A217" s="372" t="s">
        <v>2</v>
      </c>
      <c r="B217" s="372" t="s">
        <v>805</v>
      </c>
      <c r="C217" s="374" t="s">
        <v>452</v>
      </c>
    </row>
    <row r="218" spans="1:3" ht="12.75">
      <c r="A218" s="372" t="s">
        <v>2</v>
      </c>
      <c r="B218" s="372" t="s">
        <v>806</v>
      </c>
      <c r="C218" s="374" t="s">
        <v>452</v>
      </c>
    </row>
    <row r="219" spans="1:3" ht="12.75">
      <c r="A219" s="372" t="s">
        <v>2</v>
      </c>
      <c r="B219" s="372" t="s">
        <v>807</v>
      </c>
      <c r="C219" s="374" t="s">
        <v>418</v>
      </c>
    </row>
    <row r="220" spans="1:3" ht="12.75">
      <c r="A220" s="372" t="s">
        <v>2</v>
      </c>
      <c r="B220" s="372" t="s">
        <v>808</v>
      </c>
      <c r="C220" s="374" t="s">
        <v>452</v>
      </c>
    </row>
    <row r="221" spans="1:3" ht="12.75">
      <c r="A221" s="372" t="s">
        <v>2</v>
      </c>
      <c r="B221" s="372" t="s">
        <v>809</v>
      </c>
      <c r="C221" s="69" t="s">
        <v>54</v>
      </c>
    </row>
    <row r="222" spans="1:3" ht="12.75">
      <c r="A222" s="372" t="s">
        <v>2</v>
      </c>
      <c r="B222" s="372" t="s">
        <v>810</v>
      </c>
      <c r="C222" s="69" t="s">
        <v>33</v>
      </c>
    </row>
    <row r="223" spans="1:3" ht="12.75">
      <c r="A223" s="372" t="s">
        <v>2</v>
      </c>
      <c r="B223" s="404" t="s">
        <v>811</v>
      </c>
      <c r="C223" s="69" t="s">
        <v>35</v>
      </c>
    </row>
    <row r="224" spans="1:3" ht="12.75">
      <c r="A224" s="372" t="s">
        <v>2</v>
      </c>
      <c r="B224" s="372" t="s">
        <v>812</v>
      </c>
      <c r="C224" s="374" t="s">
        <v>452</v>
      </c>
    </row>
    <row r="225" spans="1:3" ht="12.75">
      <c r="A225" s="372" t="s">
        <v>2</v>
      </c>
      <c r="B225" s="372" t="s">
        <v>813</v>
      </c>
      <c r="C225" s="374" t="s">
        <v>418</v>
      </c>
    </row>
    <row r="226" spans="1:3" ht="12.75">
      <c r="A226" s="372" t="s">
        <v>2</v>
      </c>
      <c r="B226" s="372" t="s">
        <v>814</v>
      </c>
      <c r="C226" s="69" t="s">
        <v>54</v>
      </c>
    </row>
    <row r="227" spans="1:3" ht="12.75">
      <c r="A227" s="372" t="s">
        <v>2</v>
      </c>
      <c r="B227" s="372" t="s">
        <v>814</v>
      </c>
      <c r="C227" s="69" t="s">
        <v>54</v>
      </c>
    </row>
    <row r="228" spans="1:3" ht="12.75">
      <c r="A228" s="372" t="s">
        <v>2</v>
      </c>
      <c r="B228" s="372" t="s">
        <v>815</v>
      </c>
      <c r="C228" s="69" t="s">
        <v>35</v>
      </c>
    </row>
    <row r="229" spans="1:3" ht="12.75">
      <c r="A229" s="372" t="s">
        <v>2</v>
      </c>
      <c r="B229" s="372" t="s">
        <v>820</v>
      </c>
      <c r="C229" s="374" t="s">
        <v>418</v>
      </c>
    </row>
    <row r="230" spans="1:3" ht="12.75">
      <c r="A230" s="372" t="s">
        <v>2</v>
      </c>
      <c r="B230" s="372" t="s">
        <v>816</v>
      </c>
      <c r="C230" s="374" t="s">
        <v>452</v>
      </c>
    </row>
    <row r="231" spans="1:3" ht="12.75">
      <c r="A231" s="372" t="s">
        <v>2</v>
      </c>
      <c r="B231" s="372" t="s">
        <v>819</v>
      </c>
      <c r="C231" s="374" t="s">
        <v>418</v>
      </c>
    </row>
    <row r="232" spans="1:3" ht="12.75">
      <c r="A232" s="372" t="s">
        <v>2</v>
      </c>
      <c r="B232" s="372" t="s">
        <v>817</v>
      </c>
      <c r="C232" s="374" t="s">
        <v>452</v>
      </c>
    </row>
    <row r="233" spans="1:3" ht="12.75">
      <c r="A233" s="372" t="s">
        <v>2</v>
      </c>
      <c r="B233" s="372" t="s">
        <v>818</v>
      </c>
      <c r="C233" s="374" t="s">
        <v>418</v>
      </c>
    </row>
    <row r="234" spans="1:3" ht="12.75">
      <c r="A234" s="372" t="s">
        <v>2</v>
      </c>
      <c r="B234" s="372">
        <v>8010</v>
      </c>
      <c r="C234" s="372" t="s">
        <v>144</v>
      </c>
    </row>
    <row r="235" spans="1:3" ht="12.75">
      <c r="A235" s="372" t="s">
        <v>2</v>
      </c>
      <c r="B235" s="372">
        <v>8214</v>
      </c>
      <c r="C235" s="372" t="s">
        <v>144</v>
      </c>
    </row>
    <row r="236" spans="1:3" ht="12.75">
      <c r="A236" s="372" t="s">
        <v>2</v>
      </c>
      <c r="B236" s="372">
        <v>8484</v>
      </c>
      <c r="C236" s="372" t="s">
        <v>144</v>
      </c>
    </row>
    <row r="237" spans="1:3" ht="12.75">
      <c r="A237" s="372" t="s">
        <v>2</v>
      </c>
      <c r="B237" s="372">
        <v>8539</v>
      </c>
      <c r="C237" s="372" t="s">
        <v>144</v>
      </c>
    </row>
    <row r="238" spans="1:3" ht="12.75">
      <c r="A238" s="372" t="s">
        <v>2</v>
      </c>
      <c r="B238" s="372">
        <v>8899</v>
      </c>
      <c r="C238" s="372" t="s">
        <v>144</v>
      </c>
    </row>
    <row r="239" spans="1:3" ht="12.75">
      <c r="A239" s="372" t="s">
        <v>2</v>
      </c>
      <c r="B239" s="372">
        <v>8923</v>
      </c>
      <c r="C239" s="372" t="s">
        <v>144</v>
      </c>
    </row>
    <row r="240" spans="1:3" ht="12.75">
      <c r="A240" s="372" t="s">
        <v>2</v>
      </c>
      <c r="B240" s="372">
        <v>8977</v>
      </c>
      <c r="C240" s="372" t="s">
        <v>144</v>
      </c>
    </row>
    <row r="241" spans="1:3" ht="12.75">
      <c r="A241" s="372" t="s">
        <v>2</v>
      </c>
      <c r="B241" s="372" t="s">
        <v>821</v>
      </c>
      <c r="C241" s="372" t="s">
        <v>151</v>
      </c>
    </row>
    <row r="242" spans="1:3" ht="12.75">
      <c r="A242" s="372" t="s">
        <v>2</v>
      </c>
      <c r="B242" s="372" t="s">
        <v>822</v>
      </c>
      <c r="C242" s="372" t="s">
        <v>151</v>
      </c>
    </row>
    <row r="243" spans="1:3" ht="12.75">
      <c r="A243" s="372" t="s">
        <v>2</v>
      </c>
      <c r="B243" s="372" t="s">
        <v>823</v>
      </c>
      <c r="C243" s="372" t="s">
        <v>151</v>
      </c>
    </row>
    <row r="244" spans="1:3" ht="12.75">
      <c r="A244" s="372" t="s">
        <v>2</v>
      </c>
      <c r="B244" s="372" t="s">
        <v>824</v>
      </c>
      <c r="C244" s="372" t="s">
        <v>151</v>
      </c>
    </row>
    <row r="245" spans="1:3" ht="12.75">
      <c r="A245" s="372" t="s">
        <v>2</v>
      </c>
      <c r="B245" s="372" t="s">
        <v>825</v>
      </c>
      <c r="C245" s="372" t="s">
        <v>151</v>
      </c>
    </row>
    <row r="246" spans="1:3" ht="12.75">
      <c r="A246" s="372" t="s">
        <v>2</v>
      </c>
      <c r="B246" s="372" t="s">
        <v>826</v>
      </c>
      <c r="C246" s="372" t="s">
        <v>1130</v>
      </c>
    </row>
    <row r="247" spans="1:3" ht="12.75">
      <c r="A247" s="372" t="s">
        <v>2</v>
      </c>
      <c r="B247" s="372" t="s">
        <v>829</v>
      </c>
      <c r="C247" s="117" t="s">
        <v>899</v>
      </c>
    </row>
    <row r="248" spans="1:3" ht="12.75">
      <c r="A248" s="372" t="s">
        <v>2</v>
      </c>
      <c r="B248" s="372" t="s">
        <v>827</v>
      </c>
      <c r="C248" s="372" t="s">
        <v>1130</v>
      </c>
    </row>
    <row r="249" spans="1:3" ht="12.75">
      <c r="A249" s="372" t="s">
        <v>2</v>
      </c>
      <c r="B249" s="372" t="s">
        <v>828</v>
      </c>
      <c r="C249" s="117" t="s">
        <v>899</v>
      </c>
    </row>
    <row r="250" spans="1:3" ht="12.75">
      <c r="A250" s="372" t="s">
        <v>2</v>
      </c>
      <c r="B250" s="372" t="s">
        <v>830</v>
      </c>
      <c r="C250" s="375" t="s">
        <v>145</v>
      </c>
    </row>
    <row r="251" spans="1:3" ht="12.75">
      <c r="A251" s="372" t="s">
        <v>2</v>
      </c>
      <c r="B251" s="372" t="s">
        <v>831</v>
      </c>
      <c r="C251" s="372" t="s">
        <v>1130</v>
      </c>
    </row>
    <row r="252" spans="1:3" ht="12.75">
      <c r="A252" s="372" t="s">
        <v>2</v>
      </c>
      <c r="B252" s="372" t="s">
        <v>832</v>
      </c>
      <c r="C252" s="117" t="s">
        <v>899</v>
      </c>
    </row>
    <row r="253" spans="1:3" ht="12.75">
      <c r="A253" s="372" t="s">
        <v>2</v>
      </c>
      <c r="B253" s="372" t="s">
        <v>833</v>
      </c>
      <c r="C253" s="117" t="s">
        <v>899</v>
      </c>
    </row>
    <row r="254" spans="1:3" ht="12.75">
      <c r="A254" s="372" t="s">
        <v>2</v>
      </c>
      <c r="B254" s="372" t="s">
        <v>834</v>
      </c>
      <c r="C254" s="375" t="s">
        <v>145</v>
      </c>
    </row>
    <row r="255" spans="1:3" ht="12.75">
      <c r="A255" s="372" t="s">
        <v>2</v>
      </c>
      <c r="B255" s="372" t="s">
        <v>835</v>
      </c>
      <c r="C255" s="372" t="s">
        <v>1130</v>
      </c>
    </row>
    <row r="256" spans="1:3" ht="12.75">
      <c r="A256" s="372" t="s">
        <v>2</v>
      </c>
      <c r="B256" s="372" t="s">
        <v>836</v>
      </c>
      <c r="C256" s="117" t="s">
        <v>899</v>
      </c>
    </row>
    <row r="257" spans="1:3" ht="12.75">
      <c r="A257" s="372" t="s">
        <v>2</v>
      </c>
      <c r="B257" s="372" t="s">
        <v>837</v>
      </c>
      <c r="C257" s="117" t="s">
        <v>899</v>
      </c>
    </row>
    <row r="258" spans="1:3" ht="12.75">
      <c r="A258" s="372" t="s">
        <v>2</v>
      </c>
      <c r="B258" s="372" t="s">
        <v>838</v>
      </c>
      <c r="C258" s="372" t="s">
        <v>1130</v>
      </c>
    </row>
    <row r="259" spans="1:3" ht="12.75">
      <c r="A259" s="372" t="s">
        <v>2</v>
      </c>
      <c r="B259" s="372" t="s">
        <v>839</v>
      </c>
      <c r="C259" s="117" t="s">
        <v>419</v>
      </c>
    </row>
    <row r="260" spans="1:3" ht="12.75">
      <c r="A260" s="372" t="s">
        <v>2</v>
      </c>
      <c r="B260" s="372" t="s">
        <v>840</v>
      </c>
      <c r="C260" s="372" t="s">
        <v>232</v>
      </c>
    </row>
    <row r="261" spans="1:3" ht="12.75">
      <c r="A261" s="372" t="s">
        <v>2</v>
      </c>
      <c r="B261" s="372" t="s">
        <v>841</v>
      </c>
      <c r="C261" s="372" t="s">
        <v>1136</v>
      </c>
    </row>
    <row r="262" spans="1:3" ht="12.75">
      <c r="A262" s="372" t="s">
        <v>2</v>
      </c>
      <c r="B262" s="372" t="s">
        <v>842</v>
      </c>
      <c r="C262" s="69" t="s">
        <v>33</v>
      </c>
    </row>
    <row r="263" spans="1:3" ht="12.75">
      <c r="A263" s="372" t="s">
        <v>2</v>
      </c>
      <c r="B263" s="372" t="s">
        <v>843</v>
      </c>
      <c r="C263" s="372" t="s">
        <v>1135</v>
      </c>
    </row>
    <row r="264" spans="1:3" ht="12.75">
      <c r="A264" s="372" t="s">
        <v>2</v>
      </c>
      <c r="B264" s="372" t="s">
        <v>844</v>
      </c>
      <c r="C264" s="372" t="s">
        <v>1135</v>
      </c>
    </row>
    <row r="265" spans="1:3" ht="12.75">
      <c r="A265" s="372" t="s">
        <v>2</v>
      </c>
      <c r="B265" s="372" t="s">
        <v>845</v>
      </c>
      <c r="C265" s="69" t="s">
        <v>33</v>
      </c>
    </row>
    <row r="266" spans="1:3" ht="12.75">
      <c r="A266" s="372" t="s">
        <v>2</v>
      </c>
      <c r="B266" s="372" t="s">
        <v>846</v>
      </c>
      <c r="C266" s="372" t="s">
        <v>1135</v>
      </c>
    </row>
    <row r="267" spans="1:3" ht="12.75">
      <c r="A267" s="372" t="s">
        <v>2</v>
      </c>
      <c r="B267" s="372" t="s">
        <v>847</v>
      </c>
      <c r="C267" s="372" t="s">
        <v>1135</v>
      </c>
    </row>
    <row r="268" spans="1:3" ht="12.75">
      <c r="A268" s="372" t="s">
        <v>2</v>
      </c>
      <c r="B268" s="372" t="s">
        <v>848</v>
      </c>
      <c r="C268" s="69" t="s">
        <v>33</v>
      </c>
    </row>
    <row r="269" spans="1:3" ht="12.75">
      <c r="A269" s="372" t="s">
        <v>2</v>
      </c>
      <c r="B269" s="372" t="s">
        <v>849</v>
      </c>
      <c r="C269" s="372" t="s">
        <v>1135</v>
      </c>
    </row>
    <row r="270" spans="1:3" ht="12.75">
      <c r="A270" s="372" t="s">
        <v>2</v>
      </c>
      <c r="B270" s="372" t="s">
        <v>850</v>
      </c>
      <c r="C270" s="69" t="s">
        <v>54</v>
      </c>
    </row>
    <row r="271" spans="1:3" ht="12.75">
      <c r="A271" s="372" t="s">
        <v>2</v>
      </c>
      <c r="B271" s="372" t="s">
        <v>851</v>
      </c>
      <c r="C271" s="69" t="s">
        <v>33</v>
      </c>
    </row>
    <row r="272" spans="1:3" ht="12.75">
      <c r="A272" s="372" t="s">
        <v>2</v>
      </c>
      <c r="B272" s="372" t="s">
        <v>852</v>
      </c>
      <c r="C272" s="372" t="s">
        <v>1135</v>
      </c>
    </row>
    <row r="273" spans="1:3" ht="12.75">
      <c r="A273" s="372" t="s">
        <v>2</v>
      </c>
      <c r="B273" s="372" t="s">
        <v>853</v>
      </c>
      <c r="C273" s="372" t="s">
        <v>1135</v>
      </c>
    </row>
    <row r="274" spans="1:3" ht="12.75">
      <c r="A274" s="372" t="s">
        <v>2</v>
      </c>
      <c r="B274" s="372" t="s">
        <v>854</v>
      </c>
      <c r="C274" s="372" t="s">
        <v>1135</v>
      </c>
    </row>
    <row r="275" spans="1:3" ht="12.75">
      <c r="A275" s="372" t="s">
        <v>2</v>
      </c>
      <c r="B275" s="372" t="s">
        <v>855</v>
      </c>
      <c r="C275" s="372" t="s">
        <v>1135</v>
      </c>
    </row>
    <row r="276" spans="1:3" ht="12.75">
      <c r="A276" s="372" t="s">
        <v>2</v>
      </c>
      <c r="B276" s="372" t="s">
        <v>856</v>
      </c>
      <c r="C276" s="69" t="s">
        <v>33</v>
      </c>
    </row>
    <row r="277" spans="1:3" ht="12.75">
      <c r="A277" s="372" t="s">
        <v>2</v>
      </c>
      <c r="B277" s="372" t="s">
        <v>857</v>
      </c>
      <c r="C277" s="372" t="s">
        <v>1135</v>
      </c>
    </row>
    <row r="278" spans="1:3" ht="12.75">
      <c r="A278" s="372" t="s">
        <v>2</v>
      </c>
      <c r="B278" s="372" t="s">
        <v>858</v>
      </c>
      <c r="C278" s="372" t="s">
        <v>1135</v>
      </c>
    </row>
    <row r="279" spans="1:3" ht="12.75">
      <c r="A279" s="372" t="s">
        <v>2</v>
      </c>
      <c r="B279" s="372" t="s">
        <v>859</v>
      </c>
      <c r="C279" s="91" t="s">
        <v>37</v>
      </c>
    </row>
    <row r="280" spans="1:3" ht="12.75">
      <c r="A280" s="372" t="s">
        <v>2</v>
      </c>
      <c r="B280" s="404" t="s">
        <v>859</v>
      </c>
      <c r="C280" s="91" t="s">
        <v>37</v>
      </c>
    </row>
    <row r="281" spans="1:3" ht="12.75">
      <c r="A281" s="372" t="s">
        <v>2</v>
      </c>
      <c r="B281" s="404" t="s">
        <v>860</v>
      </c>
      <c r="C281" s="117" t="s">
        <v>900</v>
      </c>
    </row>
    <row r="282" spans="1:3" ht="12.75">
      <c r="A282" s="372" t="s">
        <v>2</v>
      </c>
      <c r="B282" s="404" t="s">
        <v>861</v>
      </c>
      <c r="C282" s="374" t="s">
        <v>452</v>
      </c>
    </row>
    <row r="283" spans="1:3" ht="12.75">
      <c r="A283" s="372" t="s">
        <v>2</v>
      </c>
      <c r="B283" s="404" t="s">
        <v>862</v>
      </c>
      <c r="C283" s="374" t="s">
        <v>452</v>
      </c>
    </row>
    <row r="284" spans="1:3" ht="12.75">
      <c r="A284" s="372" t="s">
        <v>2</v>
      </c>
      <c r="B284" s="404" t="s">
        <v>863</v>
      </c>
      <c r="C284" s="374" t="s">
        <v>452</v>
      </c>
    </row>
    <row r="285" spans="1:3" ht="12.75">
      <c r="A285" s="372" t="s">
        <v>2</v>
      </c>
      <c r="B285" s="404" t="s">
        <v>864</v>
      </c>
      <c r="C285" s="374" t="s">
        <v>418</v>
      </c>
    </row>
    <row r="286" spans="1:3" ht="12.75">
      <c r="A286" s="372" t="s">
        <v>2</v>
      </c>
      <c r="B286" s="404" t="s">
        <v>865</v>
      </c>
      <c r="C286" s="374" t="s">
        <v>418</v>
      </c>
    </row>
    <row r="287" spans="1:3" ht="12.75">
      <c r="A287" s="372" t="s">
        <v>2</v>
      </c>
      <c r="B287" s="404" t="s">
        <v>866</v>
      </c>
      <c r="C287" s="69" t="s">
        <v>33</v>
      </c>
    </row>
    <row r="288" spans="1:3" ht="12.75">
      <c r="A288" s="372" t="s">
        <v>2</v>
      </c>
      <c r="B288" s="404" t="s">
        <v>867</v>
      </c>
      <c r="C288" s="91" t="s">
        <v>37</v>
      </c>
    </row>
    <row r="289" spans="1:3" ht="12.75">
      <c r="A289" s="372" t="s">
        <v>2</v>
      </c>
      <c r="B289" s="404" t="s">
        <v>868</v>
      </c>
      <c r="C289" s="374" t="s">
        <v>418</v>
      </c>
    </row>
    <row r="290" spans="1:3" ht="12.75">
      <c r="A290" s="372" t="s">
        <v>2</v>
      </c>
      <c r="B290" s="404" t="s">
        <v>869</v>
      </c>
      <c r="C290" s="69" t="s">
        <v>54</v>
      </c>
    </row>
    <row r="291" spans="1:3" ht="12.75">
      <c r="A291" s="372" t="s">
        <v>2</v>
      </c>
      <c r="B291" s="404" t="s">
        <v>870</v>
      </c>
      <c r="C291" s="374" t="s">
        <v>452</v>
      </c>
    </row>
    <row r="292" spans="1:3" ht="12.75">
      <c r="A292" s="372" t="s">
        <v>2</v>
      </c>
      <c r="B292" s="404" t="s">
        <v>871</v>
      </c>
      <c r="C292" s="374" t="s">
        <v>418</v>
      </c>
    </row>
    <row r="293" spans="1:3" ht="12.75">
      <c r="A293" s="372" t="s">
        <v>2</v>
      </c>
      <c r="B293" s="404" t="s">
        <v>872</v>
      </c>
      <c r="C293" s="374" t="s">
        <v>418</v>
      </c>
    </row>
    <row r="294" spans="1:3" ht="12.75">
      <c r="A294" s="372" t="s">
        <v>2</v>
      </c>
      <c r="B294" s="404" t="s">
        <v>873</v>
      </c>
      <c r="C294" s="117" t="s">
        <v>900</v>
      </c>
    </row>
    <row r="295" spans="1:3" ht="12.75">
      <c r="A295" s="372" t="s">
        <v>2</v>
      </c>
      <c r="B295" s="404" t="s">
        <v>874</v>
      </c>
      <c r="C295" s="91" t="s">
        <v>37</v>
      </c>
    </row>
    <row r="296" spans="1:3" ht="12.75">
      <c r="A296" s="372" t="s">
        <v>2</v>
      </c>
      <c r="B296" s="404" t="s">
        <v>875</v>
      </c>
      <c r="C296" s="374" t="s">
        <v>452</v>
      </c>
    </row>
    <row r="297" spans="1:3" ht="12.75">
      <c r="A297" s="372" t="s">
        <v>2</v>
      </c>
      <c r="B297" s="404" t="s">
        <v>876</v>
      </c>
      <c r="C297" s="374" t="s">
        <v>418</v>
      </c>
    </row>
    <row r="298" spans="1:3" ht="12.75">
      <c r="A298" s="372" t="s">
        <v>2</v>
      </c>
      <c r="B298" s="404" t="s">
        <v>877</v>
      </c>
      <c r="C298" s="69" t="s">
        <v>55</v>
      </c>
    </row>
    <row r="299" spans="1:3" ht="12.75">
      <c r="A299" s="372" t="s">
        <v>2</v>
      </c>
      <c r="B299" s="404" t="s">
        <v>878</v>
      </c>
      <c r="C299" s="69" t="s">
        <v>54</v>
      </c>
    </row>
    <row r="300" spans="1:3" ht="12.75">
      <c r="A300" s="372" t="s">
        <v>2</v>
      </c>
      <c r="B300" s="404" t="s">
        <v>879</v>
      </c>
      <c r="C300" s="69" t="s">
        <v>33</v>
      </c>
    </row>
    <row r="301" spans="1:3" ht="12.75">
      <c r="A301" s="372" t="s">
        <v>2</v>
      </c>
      <c r="B301" s="404" t="s">
        <v>880</v>
      </c>
      <c r="C301" s="117" t="s">
        <v>900</v>
      </c>
    </row>
    <row r="302" spans="1:3" ht="12.75">
      <c r="A302" s="372" t="s">
        <v>2</v>
      </c>
      <c r="B302" s="404" t="s">
        <v>881</v>
      </c>
      <c r="C302" s="374" t="s">
        <v>452</v>
      </c>
    </row>
    <row r="303" spans="1:3" ht="12.75">
      <c r="A303" s="372" t="s">
        <v>2</v>
      </c>
      <c r="B303" s="404" t="s">
        <v>882</v>
      </c>
      <c r="C303" s="374" t="s">
        <v>418</v>
      </c>
    </row>
    <row r="304" spans="1:3" ht="12.75">
      <c r="A304" s="372" t="s">
        <v>2</v>
      </c>
      <c r="B304" s="404" t="s">
        <v>883</v>
      </c>
      <c r="C304" s="374" t="s">
        <v>452</v>
      </c>
    </row>
    <row r="305" spans="1:3" ht="12.75">
      <c r="A305" s="372" t="s">
        <v>2</v>
      </c>
      <c r="B305" s="404" t="s">
        <v>884</v>
      </c>
      <c r="C305" s="117" t="s">
        <v>900</v>
      </c>
    </row>
    <row r="306" spans="1:3" ht="12.75">
      <c r="A306" s="372" t="s">
        <v>2</v>
      </c>
      <c r="B306" s="404" t="s">
        <v>885</v>
      </c>
      <c r="C306" s="69" t="s">
        <v>33</v>
      </c>
    </row>
    <row r="307" spans="1:3" ht="12.75">
      <c r="A307" s="372" t="s">
        <v>2</v>
      </c>
      <c r="B307" s="404" t="s">
        <v>886</v>
      </c>
      <c r="C307" s="117" t="s">
        <v>900</v>
      </c>
    </row>
    <row r="308" spans="1:3" ht="12.75">
      <c r="A308" s="372" t="s">
        <v>2</v>
      </c>
      <c r="B308" s="404" t="s">
        <v>887</v>
      </c>
      <c r="C308" s="374" t="s">
        <v>418</v>
      </c>
    </row>
    <row r="309" spans="1:3" ht="12.75">
      <c r="A309" s="372" t="s">
        <v>2</v>
      </c>
      <c r="B309" s="404" t="s">
        <v>888</v>
      </c>
      <c r="C309" s="374" t="s">
        <v>452</v>
      </c>
    </row>
    <row r="310" spans="1:3" ht="12.75">
      <c r="A310" s="372" t="s">
        <v>2</v>
      </c>
      <c r="B310" s="404" t="s">
        <v>889</v>
      </c>
      <c r="C310" s="374" t="s">
        <v>418</v>
      </c>
    </row>
    <row r="311" spans="1:3" ht="12.75">
      <c r="A311" s="372" t="s">
        <v>2</v>
      </c>
      <c r="B311" s="404" t="s">
        <v>890</v>
      </c>
      <c r="C311" s="91" t="s">
        <v>37</v>
      </c>
    </row>
    <row r="312" spans="1:3" ht="12.75">
      <c r="A312" s="372" t="s">
        <v>2</v>
      </c>
      <c r="B312" s="404" t="s">
        <v>891</v>
      </c>
      <c r="C312" s="374" t="s">
        <v>418</v>
      </c>
    </row>
    <row r="313" spans="1:3" ht="12.75">
      <c r="A313" s="372" t="s">
        <v>2</v>
      </c>
      <c r="B313" s="404" t="s">
        <v>892</v>
      </c>
      <c r="C313" s="374" t="s">
        <v>452</v>
      </c>
    </row>
    <row r="314" spans="1:3" ht="12.75">
      <c r="A314" s="372" t="s">
        <v>2</v>
      </c>
      <c r="B314" s="404" t="s">
        <v>893</v>
      </c>
      <c r="C314" s="374" t="s">
        <v>418</v>
      </c>
    </row>
    <row r="315" spans="1:3" ht="12.75">
      <c r="A315" s="372" t="s">
        <v>2</v>
      </c>
      <c r="B315" s="404" t="s">
        <v>894</v>
      </c>
      <c r="C315" s="117" t="s">
        <v>900</v>
      </c>
    </row>
    <row r="316" spans="1:3" ht="12.75">
      <c r="A316" s="372" t="s">
        <v>2</v>
      </c>
      <c r="B316" s="404" t="s">
        <v>895</v>
      </c>
      <c r="C316" s="69" t="s">
        <v>33</v>
      </c>
    </row>
    <row r="317" spans="1:3" ht="12.75">
      <c r="A317" s="372" t="s">
        <v>2</v>
      </c>
      <c r="B317" s="404" t="s">
        <v>896</v>
      </c>
      <c r="C317" s="117" t="s">
        <v>900</v>
      </c>
    </row>
    <row r="318" spans="1:2" ht="12.75">
      <c r="A318" s="372" t="s">
        <v>2</v>
      </c>
      <c r="B318" s="404"/>
    </row>
    <row r="319" spans="1:2" ht="12.75">
      <c r="A319" s="372" t="s">
        <v>2</v>
      </c>
      <c r="B319" s="404"/>
    </row>
    <row r="320" spans="1:2" ht="12.75">
      <c r="A320" s="372" t="s">
        <v>2</v>
      </c>
      <c r="B320" s="404"/>
    </row>
    <row r="321" spans="1:2" ht="12.75">
      <c r="A321" s="372" t="s">
        <v>2</v>
      </c>
      <c r="B321" s="404"/>
    </row>
    <row r="322" spans="1:2" ht="12.75">
      <c r="A322" s="372" t="s">
        <v>2</v>
      </c>
      <c r="B322" s="404"/>
    </row>
    <row r="323" spans="1:2" ht="12.75">
      <c r="A323" s="372" t="s">
        <v>2</v>
      </c>
      <c r="B323" s="404"/>
    </row>
    <row r="324" spans="1:2" ht="12.75">
      <c r="A324" s="372" t="s">
        <v>2</v>
      </c>
      <c r="B324" s="404"/>
    </row>
    <row r="325" spans="1:2" ht="12.75">
      <c r="A325" s="372" t="s">
        <v>2</v>
      </c>
      <c r="B325" s="404"/>
    </row>
    <row r="326" spans="1:2" ht="12.75">
      <c r="A326" s="372" t="s">
        <v>2</v>
      </c>
      <c r="B326" s="404"/>
    </row>
    <row r="327" spans="1:2" ht="12.75">
      <c r="A327" s="372" t="s">
        <v>2</v>
      </c>
      <c r="B327" s="404"/>
    </row>
    <row r="328" spans="1:2" ht="12.75">
      <c r="A328" s="372" t="s">
        <v>2</v>
      </c>
      <c r="B328" s="404"/>
    </row>
    <row r="329" spans="1:2" ht="12.75">
      <c r="A329" s="372" t="s">
        <v>2</v>
      </c>
      <c r="B329" s="404"/>
    </row>
    <row r="330" spans="1:2" ht="12.75">
      <c r="A330" s="372" t="s">
        <v>2</v>
      </c>
      <c r="B330" s="404"/>
    </row>
    <row r="331" spans="1:2" ht="12.75">
      <c r="A331" s="372" t="s">
        <v>2</v>
      </c>
      <c r="B331" s="404"/>
    </row>
    <row r="332" spans="1:2" ht="12.75">
      <c r="A332" s="372" t="s">
        <v>2</v>
      </c>
      <c r="B332" s="404"/>
    </row>
    <row r="333" ht="12.75">
      <c r="A333" s="372" t="s">
        <v>2</v>
      </c>
    </row>
    <row r="334" ht="12.75">
      <c r="A334" s="372" t="s">
        <v>2</v>
      </c>
    </row>
    <row r="335" ht="12.75">
      <c r="A335" s="372" t="s">
        <v>2</v>
      </c>
    </row>
    <row r="336" ht="12.75">
      <c r="A336" s="372" t="s">
        <v>2</v>
      </c>
    </row>
    <row r="337" ht="12.75">
      <c r="A337" s="372" t="s">
        <v>2</v>
      </c>
    </row>
    <row r="338" ht="12.75">
      <c r="A338" s="372" t="s">
        <v>2</v>
      </c>
    </row>
    <row r="339" ht="12.75">
      <c r="A339" s="372" t="s">
        <v>2</v>
      </c>
    </row>
    <row r="340" ht="12.75">
      <c r="A340" s="372" t="s">
        <v>2</v>
      </c>
    </row>
    <row r="341" ht="12.75">
      <c r="A341" s="372" t="s">
        <v>2</v>
      </c>
    </row>
    <row r="342" ht="12.75">
      <c r="A342" s="372" t="s">
        <v>2</v>
      </c>
    </row>
    <row r="343" ht="12.75">
      <c r="A343" s="372" t="s">
        <v>2</v>
      </c>
    </row>
    <row r="344" ht="12.75">
      <c r="A344" s="372" t="s">
        <v>2</v>
      </c>
    </row>
    <row r="345" ht="12.75">
      <c r="A345" s="372" t="s">
        <v>2</v>
      </c>
    </row>
    <row r="346" ht="12.75">
      <c r="A346" s="372" t="s">
        <v>2</v>
      </c>
    </row>
    <row r="347" ht="12.75">
      <c r="A347" s="372" t="s">
        <v>2</v>
      </c>
    </row>
    <row r="348" ht="12.75">
      <c r="A348" s="372" t="s">
        <v>2</v>
      </c>
    </row>
    <row r="349" ht="12.75">
      <c r="A349" s="372" t="s">
        <v>2</v>
      </c>
    </row>
    <row r="350" ht="12.75">
      <c r="A350" s="372" t="s">
        <v>2</v>
      </c>
    </row>
    <row r="351" ht="12.75">
      <c r="A351" s="372" t="s">
        <v>2</v>
      </c>
    </row>
    <row r="352" ht="12.75">
      <c r="A352" s="372" t="s">
        <v>2</v>
      </c>
    </row>
    <row r="353" ht="12.75">
      <c r="A353" s="372" t="s">
        <v>2</v>
      </c>
    </row>
    <row r="354" ht="12.75">
      <c r="A354" s="372" t="s">
        <v>2</v>
      </c>
    </row>
    <row r="355" ht="12.75">
      <c r="A355" s="372" t="s">
        <v>2</v>
      </c>
    </row>
    <row r="356" ht="12.75">
      <c r="A356" s="372" t="s">
        <v>2</v>
      </c>
    </row>
    <row r="357" ht="12.75">
      <c r="A357" s="372" t="s">
        <v>2</v>
      </c>
    </row>
    <row r="358" ht="12.75">
      <c r="A358" s="372" t="s">
        <v>2</v>
      </c>
    </row>
    <row r="359" ht="12.75">
      <c r="A359" s="372" t="s">
        <v>2</v>
      </c>
    </row>
    <row r="360" ht="12.75">
      <c r="A360" s="372" t="s">
        <v>2</v>
      </c>
    </row>
    <row r="361" ht="12.75">
      <c r="A361" s="372" t="s">
        <v>2</v>
      </c>
    </row>
    <row r="362" ht="12.75">
      <c r="A362" s="372" t="s">
        <v>2</v>
      </c>
    </row>
    <row r="363" ht="12.75">
      <c r="A363" s="372" t="s">
        <v>2</v>
      </c>
    </row>
    <row r="364" ht="12.75">
      <c r="A364" s="372" t="s">
        <v>2</v>
      </c>
    </row>
    <row r="365" ht="12.75">
      <c r="A365" s="372" t="s">
        <v>2</v>
      </c>
    </row>
    <row r="366" ht="12.75">
      <c r="A366" s="372" t="s">
        <v>2</v>
      </c>
    </row>
    <row r="367" ht="12.75">
      <c r="A367" s="372" t="s">
        <v>2</v>
      </c>
    </row>
    <row r="368" ht="12.75">
      <c r="A368" s="372" t="s">
        <v>2</v>
      </c>
    </row>
    <row r="369" ht="12.75">
      <c r="A369" s="372" t="s">
        <v>2</v>
      </c>
    </row>
    <row r="370" ht="12.75">
      <c r="A370" s="372" t="s">
        <v>2</v>
      </c>
    </row>
    <row r="371" ht="12.75">
      <c r="A371" s="372" t="s">
        <v>2</v>
      </c>
    </row>
    <row r="372" ht="12.75">
      <c r="A372" s="372" t="s">
        <v>2</v>
      </c>
    </row>
    <row r="373" ht="12.75">
      <c r="A373" s="372" t="s">
        <v>2</v>
      </c>
    </row>
    <row r="374" ht="12.75">
      <c r="A374" s="372" t="s">
        <v>2</v>
      </c>
    </row>
    <row r="375" ht="12.75">
      <c r="A375" s="372" t="s">
        <v>2</v>
      </c>
    </row>
    <row r="376" ht="12.75">
      <c r="A376" s="372" t="s">
        <v>2</v>
      </c>
    </row>
    <row r="377" ht="12.75">
      <c r="A377" s="372" t="s">
        <v>2</v>
      </c>
    </row>
    <row r="378" ht="12.75">
      <c r="A378" s="372" t="s">
        <v>2</v>
      </c>
    </row>
    <row r="379" ht="12.75">
      <c r="A379" s="372" t="s">
        <v>2</v>
      </c>
    </row>
    <row r="380" ht="12.75">
      <c r="A380" s="372" t="s">
        <v>2</v>
      </c>
    </row>
    <row r="381" ht="12.75">
      <c r="A381" s="372" t="s">
        <v>2</v>
      </c>
    </row>
    <row r="382" ht="12.75">
      <c r="A382" s="372" t="s">
        <v>2</v>
      </c>
    </row>
    <row r="383" ht="12.75">
      <c r="A383" s="372" t="s">
        <v>2</v>
      </c>
    </row>
    <row r="384" ht="12.75">
      <c r="A384" s="372" t="s">
        <v>2</v>
      </c>
    </row>
    <row r="385" ht="12.75">
      <c r="A385" s="372" t="s">
        <v>2</v>
      </c>
    </row>
    <row r="386" ht="12.75">
      <c r="A386" s="372" t="s">
        <v>2</v>
      </c>
    </row>
    <row r="387" ht="12.75">
      <c r="A387" s="372" t="s">
        <v>2</v>
      </c>
    </row>
    <row r="388" ht="12.75">
      <c r="A388" s="372" t="s">
        <v>2</v>
      </c>
    </row>
    <row r="389" ht="12.75">
      <c r="A389" s="372" t="s">
        <v>2</v>
      </c>
    </row>
    <row r="390" ht="12.75">
      <c r="A390" s="372" t="s">
        <v>2</v>
      </c>
    </row>
    <row r="391" ht="12.75">
      <c r="A391" s="372" t="s">
        <v>2</v>
      </c>
    </row>
    <row r="392" ht="12.75">
      <c r="A392" s="372" t="s">
        <v>2</v>
      </c>
    </row>
    <row r="393" ht="12.75">
      <c r="A393" s="372" t="s">
        <v>2</v>
      </c>
    </row>
    <row r="394" ht="12.75">
      <c r="A394" s="372" t="s">
        <v>2</v>
      </c>
    </row>
    <row r="395" ht="12.75">
      <c r="A395" s="372" t="s">
        <v>2</v>
      </c>
    </row>
    <row r="396" ht="12.75">
      <c r="A396" s="372" t="s">
        <v>2</v>
      </c>
    </row>
    <row r="397" ht="12.75">
      <c r="A397" s="372" t="s">
        <v>2</v>
      </c>
    </row>
    <row r="398" ht="12.75">
      <c r="A398" s="372" t="s">
        <v>2</v>
      </c>
    </row>
    <row r="399" ht="12.75">
      <c r="A399" s="372" t="s">
        <v>2</v>
      </c>
    </row>
    <row r="400" spans="1:3" ht="12.75">
      <c r="A400" s="372" t="s">
        <v>1085</v>
      </c>
      <c r="B400" s="372">
        <v>5140</v>
      </c>
      <c r="C400" s="372" t="s">
        <v>144</v>
      </c>
    </row>
    <row r="401" spans="1:3" ht="12.75">
      <c r="A401" s="372" t="s">
        <v>1085</v>
      </c>
      <c r="B401" s="372">
        <v>5246</v>
      </c>
      <c r="C401" s="372" t="s">
        <v>144</v>
      </c>
    </row>
    <row r="402" spans="1:3" ht="12.75">
      <c r="A402" s="372" t="s">
        <v>1085</v>
      </c>
      <c r="B402" s="372">
        <v>5354</v>
      </c>
      <c r="C402" s="372" t="s">
        <v>144</v>
      </c>
    </row>
    <row r="403" spans="1:3" ht="12.75">
      <c r="A403" s="372" t="s">
        <v>1085</v>
      </c>
      <c r="B403" s="372">
        <v>5475</v>
      </c>
      <c r="C403" s="372" t="s">
        <v>144</v>
      </c>
    </row>
    <row r="404" spans="1:3" ht="12.75">
      <c r="A404" s="372" t="s">
        <v>1085</v>
      </c>
      <c r="B404" s="372">
        <v>5509</v>
      </c>
      <c r="C404" s="372" t="s">
        <v>144</v>
      </c>
    </row>
    <row r="405" spans="1:3" ht="12.75">
      <c r="A405" s="372" t="s">
        <v>1085</v>
      </c>
      <c r="B405" s="372">
        <v>6175</v>
      </c>
      <c r="C405" s="372" t="s">
        <v>144</v>
      </c>
    </row>
    <row r="406" spans="1:3" ht="12.75">
      <c r="A406" s="372" t="s">
        <v>1085</v>
      </c>
      <c r="B406" s="372">
        <v>6272</v>
      </c>
      <c r="C406" s="372" t="s">
        <v>144</v>
      </c>
    </row>
    <row r="407" spans="1:3" ht="12.75">
      <c r="A407" s="372" t="s">
        <v>1085</v>
      </c>
      <c r="B407" s="372">
        <v>6543</v>
      </c>
      <c r="C407" s="372" t="s">
        <v>144</v>
      </c>
    </row>
    <row r="408" spans="1:3" ht="12.75">
      <c r="A408" s="372" t="s">
        <v>1085</v>
      </c>
      <c r="B408" s="372">
        <v>6575</v>
      </c>
      <c r="C408" s="372" t="s">
        <v>144</v>
      </c>
    </row>
    <row r="409" spans="1:3" ht="12.75">
      <c r="A409" s="372" t="s">
        <v>1085</v>
      </c>
      <c r="B409" s="372" t="s">
        <v>366</v>
      </c>
      <c r="C409" s="382" t="s">
        <v>33</v>
      </c>
    </row>
    <row r="410" spans="1:3" ht="12.75">
      <c r="A410" s="372" t="s">
        <v>1085</v>
      </c>
      <c r="B410" s="372" t="s">
        <v>367</v>
      </c>
      <c r="C410" s="372" t="s">
        <v>1130</v>
      </c>
    </row>
    <row r="411" spans="1:3" ht="12.75">
      <c r="A411" s="372" t="s">
        <v>1085</v>
      </c>
      <c r="B411" s="372" t="s">
        <v>368</v>
      </c>
      <c r="C411" s="383" t="s">
        <v>145</v>
      </c>
    </row>
    <row r="412" spans="1:3" ht="12.75">
      <c r="A412" s="372" t="s">
        <v>1085</v>
      </c>
      <c r="B412" s="372" t="s">
        <v>369</v>
      </c>
      <c r="C412" s="372" t="s">
        <v>1135</v>
      </c>
    </row>
    <row r="413" spans="1:3" ht="12.75">
      <c r="A413" s="372" t="s">
        <v>1085</v>
      </c>
      <c r="B413" s="372" t="s">
        <v>370</v>
      </c>
      <c r="C413" s="382" t="s">
        <v>33</v>
      </c>
    </row>
    <row r="414" spans="1:3" ht="12.75">
      <c r="A414" s="372" t="s">
        <v>1085</v>
      </c>
      <c r="B414" s="372" t="s">
        <v>371</v>
      </c>
      <c r="C414" s="372" t="s">
        <v>418</v>
      </c>
    </row>
    <row r="415" spans="1:3" ht="12.75">
      <c r="A415" s="372" t="s">
        <v>1085</v>
      </c>
      <c r="B415" s="372" t="s">
        <v>372</v>
      </c>
      <c r="C415" s="372" t="s">
        <v>1135</v>
      </c>
    </row>
    <row r="416" spans="1:3" ht="12.75">
      <c r="A416" s="372" t="s">
        <v>1085</v>
      </c>
      <c r="B416" s="372" t="s">
        <v>373</v>
      </c>
      <c r="C416" s="372" t="s">
        <v>418</v>
      </c>
    </row>
    <row r="417" spans="1:3" ht="12.75">
      <c r="A417" s="372" t="s">
        <v>1085</v>
      </c>
      <c r="B417" s="372" t="s">
        <v>374</v>
      </c>
      <c r="C417" s="372" t="s">
        <v>1135</v>
      </c>
    </row>
    <row r="418" spans="1:3" ht="12.75">
      <c r="A418" s="372" t="s">
        <v>1085</v>
      </c>
      <c r="B418" s="372" t="s">
        <v>375</v>
      </c>
      <c r="C418" s="372" t="s">
        <v>452</v>
      </c>
    </row>
    <row r="419" spans="1:3" ht="12.75">
      <c r="A419" s="372" t="s">
        <v>1085</v>
      </c>
      <c r="B419" s="372" t="s">
        <v>376</v>
      </c>
      <c r="C419" s="372" t="s">
        <v>1135</v>
      </c>
    </row>
    <row r="420" spans="1:3" ht="12.75">
      <c r="A420" s="372" t="s">
        <v>1085</v>
      </c>
      <c r="B420" s="372" t="s">
        <v>377</v>
      </c>
      <c r="C420" s="372" t="s">
        <v>1130</v>
      </c>
    </row>
    <row r="421" spans="1:3" ht="12.75">
      <c r="A421" s="372" t="s">
        <v>1085</v>
      </c>
      <c r="B421" s="372" t="s">
        <v>382</v>
      </c>
      <c r="C421" s="382" t="s">
        <v>453</v>
      </c>
    </row>
    <row r="422" spans="1:3" ht="12.75">
      <c r="A422" s="372" t="s">
        <v>1085</v>
      </c>
      <c r="B422" s="372" t="s">
        <v>383</v>
      </c>
      <c r="C422" s="372" t="s">
        <v>1135</v>
      </c>
    </row>
    <row r="423" spans="1:3" ht="12.75">
      <c r="A423" s="372" t="s">
        <v>1085</v>
      </c>
      <c r="B423" s="372" t="s">
        <v>378</v>
      </c>
      <c r="C423" s="382" t="s">
        <v>33</v>
      </c>
    </row>
    <row r="424" spans="1:3" ht="12.75">
      <c r="A424" s="372" t="s">
        <v>1085</v>
      </c>
      <c r="B424" s="372" t="s">
        <v>379</v>
      </c>
      <c r="C424" s="382" t="s">
        <v>55</v>
      </c>
    </row>
    <row r="425" spans="1:3" ht="12.75">
      <c r="A425" s="372" t="s">
        <v>1085</v>
      </c>
      <c r="B425" s="372" t="s">
        <v>380</v>
      </c>
      <c r="C425" s="372" t="s">
        <v>232</v>
      </c>
    </row>
    <row r="426" spans="1:3" ht="12.75">
      <c r="A426" s="372" t="s">
        <v>1085</v>
      </c>
      <c r="B426" s="372" t="s">
        <v>381</v>
      </c>
      <c r="C426" s="372" t="s">
        <v>1135</v>
      </c>
    </row>
    <row r="427" spans="1:3" ht="12.75">
      <c r="A427" s="372" t="s">
        <v>1085</v>
      </c>
      <c r="B427" s="372" t="s">
        <v>384</v>
      </c>
      <c r="C427" s="372" t="s">
        <v>1130</v>
      </c>
    </row>
    <row r="428" spans="1:3" ht="12.75">
      <c r="A428" s="372" t="s">
        <v>1085</v>
      </c>
      <c r="B428" s="372" t="s">
        <v>385</v>
      </c>
      <c r="C428" s="372" t="s">
        <v>1135</v>
      </c>
    </row>
    <row r="429" spans="1:3" ht="12.75">
      <c r="A429" s="372" t="s">
        <v>1085</v>
      </c>
      <c r="B429" s="372" t="s">
        <v>386</v>
      </c>
      <c r="C429" s="383" t="s">
        <v>156</v>
      </c>
    </row>
    <row r="430" spans="1:3" ht="12.75">
      <c r="A430" s="372" t="s">
        <v>1085</v>
      </c>
      <c r="B430" s="372" t="s">
        <v>387</v>
      </c>
      <c r="C430" s="383" t="s">
        <v>145</v>
      </c>
    </row>
    <row r="431" spans="1:3" ht="12.75">
      <c r="A431" s="372" t="s">
        <v>1085</v>
      </c>
      <c r="B431" s="372" t="s">
        <v>388</v>
      </c>
      <c r="C431" s="372">
        <v>3122</v>
      </c>
    </row>
    <row r="432" spans="1:3" ht="12.75">
      <c r="A432" s="372" t="s">
        <v>1085</v>
      </c>
      <c r="B432" s="372" t="s">
        <v>389</v>
      </c>
      <c r="C432" s="372" t="s">
        <v>151</v>
      </c>
    </row>
    <row r="433" spans="1:3" ht="12.75">
      <c r="A433" s="372" t="s">
        <v>1085</v>
      </c>
      <c r="B433" s="372" t="s">
        <v>392</v>
      </c>
      <c r="C433" s="383" t="s">
        <v>145</v>
      </c>
    </row>
    <row r="434" spans="1:3" ht="12.75">
      <c r="A434" s="372" t="s">
        <v>1085</v>
      </c>
      <c r="B434" s="372" t="s">
        <v>393</v>
      </c>
      <c r="C434" s="383" t="s">
        <v>145</v>
      </c>
    </row>
    <row r="435" spans="1:3" ht="12.75">
      <c r="A435" s="372" t="s">
        <v>1085</v>
      </c>
      <c r="B435" s="372" t="s">
        <v>390</v>
      </c>
      <c r="C435" s="382" t="s">
        <v>33</v>
      </c>
    </row>
    <row r="436" spans="1:3" ht="12.75">
      <c r="A436" s="372" t="s">
        <v>1085</v>
      </c>
      <c r="B436" s="372" t="s">
        <v>391</v>
      </c>
      <c r="C436" s="382" t="s">
        <v>54</v>
      </c>
    </row>
    <row r="437" spans="1:3" ht="12.75">
      <c r="A437" s="372" t="s">
        <v>1085</v>
      </c>
      <c r="B437" s="372" t="s">
        <v>396</v>
      </c>
      <c r="C437" s="372" t="s">
        <v>1130</v>
      </c>
    </row>
    <row r="438" spans="1:3" ht="12.75">
      <c r="A438" s="372" t="s">
        <v>1085</v>
      </c>
      <c r="B438" s="372" t="s">
        <v>397</v>
      </c>
      <c r="C438" s="372">
        <v>3122</v>
      </c>
    </row>
    <row r="439" spans="1:3" ht="12.75">
      <c r="A439" s="372" t="s">
        <v>1085</v>
      </c>
      <c r="B439" s="372" t="s">
        <v>394</v>
      </c>
      <c r="C439" s="117" t="s">
        <v>419</v>
      </c>
    </row>
    <row r="440" spans="1:3" ht="12.75">
      <c r="A440" s="372" t="s">
        <v>1085</v>
      </c>
      <c r="B440" s="372" t="s">
        <v>395</v>
      </c>
      <c r="C440" s="382" t="s">
        <v>454</v>
      </c>
    </row>
    <row r="441" spans="1:3" ht="12.75">
      <c r="A441" s="372" t="s">
        <v>1085</v>
      </c>
      <c r="B441" s="372" t="s">
        <v>398</v>
      </c>
      <c r="C441" s="382" t="s">
        <v>33</v>
      </c>
    </row>
    <row r="442" spans="1:3" ht="12.75">
      <c r="A442" s="372" t="s">
        <v>1085</v>
      </c>
      <c r="B442" s="372" t="s">
        <v>399</v>
      </c>
      <c r="C442" s="382" t="s">
        <v>54</v>
      </c>
    </row>
    <row r="443" spans="1:3" ht="12.75">
      <c r="A443" s="372" t="s">
        <v>1085</v>
      </c>
      <c r="B443" s="372" t="s">
        <v>400</v>
      </c>
      <c r="C443" s="382" t="s">
        <v>55</v>
      </c>
    </row>
    <row r="444" spans="1:3" ht="12.75">
      <c r="A444" s="372" t="s">
        <v>1085</v>
      </c>
      <c r="B444" s="372" t="s">
        <v>401</v>
      </c>
      <c r="C444" s="372" t="s">
        <v>232</v>
      </c>
    </row>
    <row r="445" spans="1:3" ht="12.75">
      <c r="A445" s="372" t="s">
        <v>1085</v>
      </c>
      <c r="B445" s="372" t="s">
        <v>402</v>
      </c>
      <c r="C445" s="372" t="s">
        <v>1135</v>
      </c>
    </row>
    <row r="446" spans="1:3" ht="12.75">
      <c r="A446" s="372" t="s">
        <v>1085</v>
      </c>
      <c r="B446" s="372" t="s">
        <v>405</v>
      </c>
      <c r="C446" s="117" t="s">
        <v>419</v>
      </c>
    </row>
    <row r="447" spans="1:3" ht="12.75">
      <c r="A447" s="372" t="s">
        <v>1085</v>
      </c>
      <c r="B447" s="372" t="s">
        <v>403</v>
      </c>
      <c r="C447" s="382" t="s">
        <v>454</v>
      </c>
    </row>
    <row r="448" spans="1:3" ht="12.75">
      <c r="A448" s="372" t="s">
        <v>1085</v>
      </c>
      <c r="B448" s="372" t="s">
        <v>404</v>
      </c>
      <c r="C448" s="372" t="s">
        <v>1135</v>
      </c>
    </row>
    <row r="449" spans="1:3" ht="12.75">
      <c r="A449" s="372" t="s">
        <v>1085</v>
      </c>
      <c r="B449" s="372" t="s">
        <v>406</v>
      </c>
      <c r="C449" s="372" t="s">
        <v>1130</v>
      </c>
    </row>
    <row r="450" spans="1:3" ht="12.75">
      <c r="A450" s="372" t="s">
        <v>1085</v>
      </c>
      <c r="B450" s="372" t="s">
        <v>407</v>
      </c>
      <c r="C450" s="383" t="s">
        <v>145</v>
      </c>
    </row>
    <row r="451" spans="1:3" ht="12.75">
      <c r="A451" s="372" t="s">
        <v>1085</v>
      </c>
      <c r="B451" s="372" t="s">
        <v>413</v>
      </c>
      <c r="C451" s="383" t="s">
        <v>145</v>
      </c>
    </row>
    <row r="452" spans="1:3" ht="12.75">
      <c r="A452" s="372" t="s">
        <v>1085</v>
      </c>
      <c r="B452" s="372" t="s">
        <v>408</v>
      </c>
      <c r="C452" s="372" t="s">
        <v>418</v>
      </c>
    </row>
    <row r="453" spans="1:3" ht="12.75">
      <c r="A453" s="372" t="s">
        <v>1085</v>
      </c>
      <c r="B453" s="372" t="s">
        <v>414</v>
      </c>
      <c r="C453" s="372" t="s">
        <v>418</v>
      </c>
    </row>
    <row r="454" spans="1:3" ht="12.75">
      <c r="A454" s="372" t="s">
        <v>1085</v>
      </c>
      <c r="B454" s="372" t="s">
        <v>415</v>
      </c>
      <c r="C454" s="372" t="s">
        <v>1135</v>
      </c>
    </row>
    <row r="455" spans="1:3" ht="12.75">
      <c r="A455" s="372" t="s">
        <v>1085</v>
      </c>
      <c r="B455" s="372" t="s">
        <v>409</v>
      </c>
      <c r="C455" s="382" t="s">
        <v>454</v>
      </c>
    </row>
    <row r="456" spans="1:3" ht="12.75">
      <c r="A456" s="372" t="s">
        <v>1085</v>
      </c>
      <c r="B456" s="372" t="s">
        <v>410</v>
      </c>
      <c r="C456" s="382" t="s">
        <v>453</v>
      </c>
    </row>
    <row r="457" spans="1:3" ht="12.75">
      <c r="A457" s="372" t="s">
        <v>1085</v>
      </c>
      <c r="B457" s="372" t="s">
        <v>411</v>
      </c>
      <c r="C457" s="372" t="s">
        <v>452</v>
      </c>
    </row>
    <row r="458" spans="1:3" ht="12.75">
      <c r="A458" s="372" t="s">
        <v>1085</v>
      </c>
      <c r="B458" s="372" t="s">
        <v>412</v>
      </c>
      <c r="C458" s="372" t="s">
        <v>452</v>
      </c>
    </row>
    <row r="459" spans="1:3" ht="12.75">
      <c r="A459" s="372" t="s">
        <v>1085</v>
      </c>
      <c r="B459" s="372" t="s">
        <v>417</v>
      </c>
      <c r="C459" s="382" t="s">
        <v>33</v>
      </c>
    </row>
    <row r="460" spans="1:3" ht="12.75">
      <c r="A460" s="372" t="s">
        <v>1085</v>
      </c>
      <c r="B460" s="372" t="s">
        <v>416</v>
      </c>
      <c r="C460" s="372" t="s">
        <v>1130</v>
      </c>
    </row>
    <row r="461" ht="12.75">
      <c r="A461" s="372" t="s">
        <v>1085</v>
      </c>
    </row>
    <row r="462" ht="12.75">
      <c r="A462" s="372" t="s">
        <v>1085</v>
      </c>
    </row>
    <row r="463" ht="12.75">
      <c r="A463" s="372" t="s">
        <v>1085</v>
      </c>
    </row>
    <row r="464" ht="12.75">
      <c r="A464" s="372" t="s">
        <v>1085</v>
      </c>
    </row>
    <row r="465" ht="12.75">
      <c r="A465" s="372" t="s">
        <v>1085</v>
      </c>
    </row>
    <row r="466" ht="12.75">
      <c r="A466" s="372" t="s">
        <v>1085</v>
      </c>
    </row>
    <row r="467" ht="12.75">
      <c r="A467" s="372" t="s">
        <v>1085</v>
      </c>
    </row>
    <row r="468" ht="12.75">
      <c r="A468" s="372" t="s">
        <v>1085</v>
      </c>
    </row>
    <row r="469" ht="12.75">
      <c r="A469" s="372" t="s">
        <v>1085</v>
      </c>
    </row>
    <row r="470" ht="12.75">
      <c r="A470" s="372" t="s">
        <v>1085</v>
      </c>
    </row>
    <row r="471" ht="12.75">
      <c r="A471" s="372" t="s">
        <v>1085</v>
      </c>
    </row>
    <row r="472" ht="12.75">
      <c r="A472" s="372" t="s">
        <v>1085</v>
      </c>
    </row>
    <row r="473" ht="12.75">
      <c r="A473" s="372" t="s">
        <v>1085</v>
      </c>
    </row>
    <row r="474" ht="12.75">
      <c r="A474" s="372" t="s">
        <v>1085</v>
      </c>
    </row>
    <row r="475" ht="12.75">
      <c r="A475" s="372" t="s">
        <v>1085</v>
      </c>
    </row>
    <row r="476" ht="12.75">
      <c r="A476" s="372" t="s">
        <v>1085</v>
      </c>
    </row>
    <row r="477" ht="12.75">
      <c r="A477" s="372" t="s">
        <v>1085</v>
      </c>
    </row>
    <row r="478" ht="12.75">
      <c r="A478" s="372" t="s">
        <v>1085</v>
      </c>
    </row>
    <row r="479" ht="12.75">
      <c r="A479" s="372" t="s">
        <v>1085</v>
      </c>
    </row>
    <row r="480" ht="12.75">
      <c r="A480" s="372" t="s">
        <v>1085</v>
      </c>
    </row>
    <row r="481" ht="12.75">
      <c r="A481" s="372" t="s">
        <v>1085</v>
      </c>
    </row>
    <row r="482" ht="12.75">
      <c r="A482" s="372" t="s">
        <v>1085</v>
      </c>
    </row>
    <row r="483" ht="12.75">
      <c r="A483" s="372" t="s">
        <v>1085</v>
      </c>
    </row>
    <row r="484" ht="12.75">
      <c r="A484" s="372" t="s">
        <v>1085</v>
      </c>
    </row>
    <row r="485" ht="12.75">
      <c r="A485" s="372" t="s">
        <v>1085</v>
      </c>
    </row>
    <row r="486" ht="12.75">
      <c r="A486" s="372" t="s">
        <v>1085</v>
      </c>
    </row>
    <row r="487" ht="12.75">
      <c r="A487" s="372" t="s">
        <v>1085</v>
      </c>
    </row>
    <row r="488" ht="12.75">
      <c r="A488" s="372" t="s">
        <v>1085</v>
      </c>
    </row>
    <row r="489" ht="12.75">
      <c r="A489" s="372" t="s">
        <v>1085</v>
      </c>
    </row>
    <row r="490" ht="12.75">
      <c r="A490" s="372" t="s">
        <v>1085</v>
      </c>
    </row>
    <row r="491" ht="12.75">
      <c r="A491" s="372" t="s">
        <v>1085</v>
      </c>
    </row>
    <row r="492" ht="12.75">
      <c r="A492" s="372" t="s">
        <v>1085</v>
      </c>
    </row>
    <row r="493" ht="12.75">
      <c r="A493" s="372" t="s">
        <v>1085</v>
      </c>
    </row>
    <row r="494" ht="12.75">
      <c r="A494" s="372" t="s">
        <v>1085</v>
      </c>
    </row>
    <row r="495" ht="12.75">
      <c r="A495" s="372" t="s">
        <v>1085</v>
      </c>
    </row>
    <row r="496" ht="12.75">
      <c r="A496" s="372" t="s">
        <v>1085</v>
      </c>
    </row>
    <row r="497" ht="12.75">
      <c r="A497" s="372" t="s">
        <v>1085</v>
      </c>
    </row>
    <row r="498" ht="12.75">
      <c r="A498" s="372" t="s">
        <v>1085</v>
      </c>
    </row>
    <row r="499" ht="12.75">
      <c r="A499" s="372" t="s">
        <v>1085</v>
      </c>
    </row>
    <row r="500" spans="1:2" ht="12.75">
      <c r="A500" s="372" t="s">
        <v>1086</v>
      </c>
      <c r="B500" s="372" t="s">
        <v>507</v>
      </c>
    </row>
    <row r="501" ht="12.75">
      <c r="A501" s="372" t="s">
        <v>1086</v>
      </c>
    </row>
    <row r="502" ht="12.75">
      <c r="A502" s="372" t="s">
        <v>1086</v>
      </c>
    </row>
    <row r="503" ht="12.75">
      <c r="A503" s="372" t="s">
        <v>1086</v>
      </c>
    </row>
    <row r="504" ht="12.75">
      <c r="A504" s="372" t="s">
        <v>1086</v>
      </c>
    </row>
    <row r="505" ht="12.75">
      <c r="A505" s="372" t="s">
        <v>1086</v>
      </c>
    </row>
    <row r="506" ht="12.75">
      <c r="A506" s="372" t="s">
        <v>1086</v>
      </c>
    </row>
    <row r="507" ht="12.75">
      <c r="A507" s="372" t="s">
        <v>1086</v>
      </c>
    </row>
    <row r="508" ht="12.75">
      <c r="A508" s="372" t="s">
        <v>1086</v>
      </c>
    </row>
    <row r="509" ht="12.75">
      <c r="A509" s="372" t="s">
        <v>1086</v>
      </c>
    </row>
    <row r="510" ht="12.75">
      <c r="A510" s="372" t="s">
        <v>1086</v>
      </c>
    </row>
    <row r="511" ht="12.75">
      <c r="A511" s="372" t="s">
        <v>1086</v>
      </c>
    </row>
    <row r="512" ht="12.75">
      <c r="A512" s="372" t="s">
        <v>1086</v>
      </c>
    </row>
    <row r="513" ht="12.75">
      <c r="A513" s="372" t="s">
        <v>1086</v>
      </c>
    </row>
    <row r="514" ht="12.75">
      <c r="A514" s="372" t="s">
        <v>1086</v>
      </c>
    </row>
    <row r="515" ht="12.75">
      <c r="A515" s="372" t="s">
        <v>1086</v>
      </c>
    </row>
    <row r="516" ht="12.75">
      <c r="A516" s="372" t="s">
        <v>1086</v>
      </c>
    </row>
    <row r="517" ht="12.75">
      <c r="A517" s="372" t="s">
        <v>1086</v>
      </c>
    </row>
    <row r="518" ht="12.75">
      <c r="A518" s="372" t="s">
        <v>1086</v>
      </c>
    </row>
    <row r="519" ht="12.75">
      <c r="A519" s="372" t="s">
        <v>1086</v>
      </c>
    </row>
    <row r="520" ht="12.75">
      <c r="A520" s="372" t="s">
        <v>1086</v>
      </c>
    </row>
    <row r="521" ht="12.75">
      <c r="A521" s="372" t="s">
        <v>1086</v>
      </c>
    </row>
    <row r="522" ht="12.75">
      <c r="A522" s="372" t="s">
        <v>1086</v>
      </c>
    </row>
    <row r="523" ht="12.75">
      <c r="A523" s="372" t="s">
        <v>1086</v>
      </c>
    </row>
    <row r="524" ht="12.75">
      <c r="A524" s="372" t="s">
        <v>1086</v>
      </c>
    </row>
    <row r="525" ht="12.75">
      <c r="A525" s="372" t="s">
        <v>1086</v>
      </c>
    </row>
    <row r="526" ht="12.75">
      <c r="A526" s="372" t="s">
        <v>1086</v>
      </c>
    </row>
    <row r="527" ht="12.75">
      <c r="A527" s="372" t="s">
        <v>1086</v>
      </c>
    </row>
    <row r="528" ht="12.75">
      <c r="A528" s="372" t="s">
        <v>1086</v>
      </c>
    </row>
    <row r="529" ht="12.75">
      <c r="A529" s="372" t="s">
        <v>1086</v>
      </c>
    </row>
    <row r="530" ht="12.75">
      <c r="A530" s="372" t="s">
        <v>1086</v>
      </c>
    </row>
    <row r="531" ht="12.75">
      <c r="A531" s="372" t="s">
        <v>1086</v>
      </c>
    </row>
    <row r="532" ht="12.75">
      <c r="A532" s="372" t="s">
        <v>1086</v>
      </c>
    </row>
    <row r="533" ht="12.75">
      <c r="A533" s="372" t="s">
        <v>1086</v>
      </c>
    </row>
    <row r="534" ht="12.75">
      <c r="A534" s="372" t="s">
        <v>1086</v>
      </c>
    </row>
    <row r="535" ht="12.75">
      <c r="A535" s="372" t="s">
        <v>1086</v>
      </c>
    </row>
    <row r="536" ht="12.75">
      <c r="A536" s="372" t="s">
        <v>1086</v>
      </c>
    </row>
    <row r="537" ht="12.75">
      <c r="A537" s="372" t="s">
        <v>1086</v>
      </c>
    </row>
    <row r="538" ht="12.75">
      <c r="A538" s="372" t="s">
        <v>1086</v>
      </c>
    </row>
    <row r="539" ht="12.75">
      <c r="A539" s="372" t="s">
        <v>1086</v>
      </c>
    </row>
    <row r="540" ht="12.75">
      <c r="A540" s="372" t="s">
        <v>1086</v>
      </c>
    </row>
    <row r="541" ht="12.75">
      <c r="A541" s="372" t="s">
        <v>1086</v>
      </c>
    </row>
    <row r="542" ht="12.75">
      <c r="A542" s="372" t="s">
        <v>1086</v>
      </c>
    </row>
    <row r="543" ht="12.75">
      <c r="A543" s="372" t="s">
        <v>1086</v>
      </c>
    </row>
    <row r="544" ht="12.75">
      <c r="A544" s="372" t="s">
        <v>1086</v>
      </c>
    </row>
    <row r="545" ht="12.75">
      <c r="A545" s="372" t="s">
        <v>1086</v>
      </c>
    </row>
    <row r="546" ht="12.75">
      <c r="A546" s="372" t="s">
        <v>1086</v>
      </c>
    </row>
    <row r="547" ht="12.75">
      <c r="A547" s="372" t="s">
        <v>1086</v>
      </c>
    </row>
    <row r="548" ht="12.75">
      <c r="A548" s="372" t="s">
        <v>1086</v>
      </c>
    </row>
    <row r="549" ht="12.75">
      <c r="A549" s="372" t="s">
        <v>1086</v>
      </c>
    </row>
    <row r="550" ht="12.75">
      <c r="A550" s="372" t="s">
        <v>1086</v>
      </c>
    </row>
    <row r="551" ht="12.75">
      <c r="A551" s="372" t="s">
        <v>1086</v>
      </c>
    </row>
    <row r="552" ht="12.75">
      <c r="A552" s="372" t="s">
        <v>1086</v>
      </c>
    </row>
    <row r="553" ht="12.75">
      <c r="A553" s="372" t="s">
        <v>1086</v>
      </c>
    </row>
    <row r="554" ht="12.75">
      <c r="A554" s="372" t="s">
        <v>1086</v>
      </c>
    </row>
    <row r="555" ht="12.75">
      <c r="A555" s="372" t="s">
        <v>1086</v>
      </c>
    </row>
    <row r="556" ht="12.75">
      <c r="A556" s="372" t="s">
        <v>1086</v>
      </c>
    </row>
    <row r="557" ht="12.75">
      <c r="A557" s="372" t="s">
        <v>1086</v>
      </c>
    </row>
    <row r="558" ht="12.75">
      <c r="A558" s="372" t="s">
        <v>1086</v>
      </c>
    </row>
    <row r="559" ht="12.75">
      <c r="A559" s="372" t="s">
        <v>1086</v>
      </c>
    </row>
    <row r="560" ht="12.75">
      <c r="A560" s="372" t="s">
        <v>1086</v>
      </c>
    </row>
    <row r="561" ht="12.75">
      <c r="A561" s="372" t="s">
        <v>1086</v>
      </c>
    </row>
    <row r="562" ht="12.75">
      <c r="A562" s="372" t="s">
        <v>1086</v>
      </c>
    </row>
    <row r="563" ht="12.75">
      <c r="A563" s="372" t="s">
        <v>1086</v>
      </c>
    </row>
    <row r="564" ht="12.75">
      <c r="A564" s="372" t="s">
        <v>1086</v>
      </c>
    </row>
    <row r="565" ht="12.75">
      <c r="A565" s="372" t="s">
        <v>1086</v>
      </c>
    </row>
    <row r="566" ht="12.75">
      <c r="A566" s="372" t="s">
        <v>1086</v>
      </c>
    </row>
    <row r="567" ht="12.75">
      <c r="A567" s="372" t="s">
        <v>1086</v>
      </c>
    </row>
    <row r="568" ht="12.75">
      <c r="A568" s="372" t="s">
        <v>1086</v>
      </c>
    </row>
    <row r="569" ht="12.75">
      <c r="A569" s="372" t="s">
        <v>1086</v>
      </c>
    </row>
    <row r="570" ht="12.75">
      <c r="A570" s="372" t="s">
        <v>1086</v>
      </c>
    </row>
    <row r="571" ht="12.75">
      <c r="A571" s="372" t="s">
        <v>1086</v>
      </c>
    </row>
    <row r="572" ht="12.75">
      <c r="A572" s="372" t="s">
        <v>1086</v>
      </c>
    </row>
    <row r="573" ht="12.75">
      <c r="A573" s="372" t="s">
        <v>1086</v>
      </c>
    </row>
    <row r="574" ht="12.75">
      <c r="A574" s="372" t="s">
        <v>1086</v>
      </c>
    </row>
    <row r="575" ht="12.75">
      <c r="A575" s="372" t="s">
        <v>1086</v>
      </c>
    </row>
    <row r="576" ht="12.75">
      <c r="A576" s="372" t="s">
        <v>1086</v>
      </c>
    </row>
    <row r="577" ht="12.75">
      <c r="A577" s="372" t="s">
        <v>1086</v>
      </c>
    </row>
    <row r="578" ht="12.75">
      <c r="A578" s="372" t="s">
        <v>1086</v>
      </c>
    </row>
    <row r="579" ht="12.75">
      <c r="A579" s="372" t="s">
        <v>1086</v>
      </c>
    </row>
    <row r="580" ht="12.75">
      <c r="A580" s="372" t="s">
        <v>1086</v>
      </c>
    </row>
    <row r="581" ht="12.75">
      <c r="A581" s="372" t="s">
        <v>1086</v>
      </c>
    </row>
    <row r="582" ht="12.75">
      <c r="A582" s="372" t="s">
        <v>1086</v>
      </c>
    </row>
    <row r="583" ht="12.75">
      <c r="A583" s="372" t="s">
        <v>1086</v>
      </c>
    </row>
    <row r="584" ht="12.75">
      <c r="A584" s="372" t="s">
        <v>1086</v>
      </c>
    </row>
    <row r="585" ht="12.75">
      <c r="A585" s="372" t="s">
        <v>1086</v>
      </c>
    </row>
    <row r="586" ht="12.75">
      <c r="A586" s="372" t="s">
        <v>1086</v>
      </c>
    </row>
    <row r="587" ht="12.75">
      <c r="A587" s="372" t="s">
        <v>1086</v>
      </c>
    </row>
    <row r="588" ht="12.75">
      <c r="A588" s="372" t="s">
        <v>1086</v>
      </c>
    </row>
    <row r="589" ht="12.75">
      <c r="A589" s="372" t="s">
        <v>1086</v>
      </c>
    </row>
    <row r="590" ht="12.75">
      <c r="A590" s="372" t="s">
        <v>1086</v>
      </c>
    </row>
    <row r="591" ht="12.75">
      <c r="A591" s="372" t="s">
        <v>1086</v>
      </c>
    </row>
    <row r="592" ht="12.75">
      <c r="A592" s="372" t="s">
        <v>1086</v>
      </c>
    </row>
    <row r="593" ht="12.75">
      <c r="A593" s="372" t="s">
        <v>1086</v>
      </c>
    </row>
    <row r="594" ht="12.75">
      <c r="A594" s="372" t="s">
        <v>1086</v>
      </c>
    </row>
    <row r="595" ht="12.75">
      <c r="A595" s="372" t="s">
        <v>1086</v>
      </c>
    </row>
    <row r="596" ht="12.75">
      <c r="A596" s="372" t="s">
        <v>1086</v>
      </c>
    </row>
    <row r="597" ht="12.75">
      <c r="A597" s="372" t="s">
        <v>1086</v>
      </c>
    </row>
    <row r="598" ht="12.75">
      <c r="A598" s="372" t="s">
        <v>1086</v>
      </c>
    </row>
    <row r="599" ht="12.75">
      <c r="A599" s="372" t="s">
        <v>1086</v>
      </c>
    </row>
    <row r="600" spans="1:3" ht="12.75">
      <c r="A600" s="372" t="s">
        <v>463</v>
      </c>
      <c r="B600" s="372" t="s">
        <v>649</v>
      </c>
      <c r="C600" s="372" t="s">
        <v>1239</v>
      </c>
    </row>
    <row r="601" spans="1:3" ht="12.75">
      <c r="A601" s="372" t="s">
        <v>463</v>
      </c>
      <c r="B601" s="372" t="s">
        <v>650</v>
      </c>
      <c r="C601" s="372" t="s">
        <v>1240</v>
      </c>
    </row>
    <row r="602" spans="1:3" ht="12.75">
      <c r="A602" s="372" t="s">
        <v>463</v>
      </c>
      <c r="B602" s="372" t="s">
        <v>651</v>
      </c>
      <c r="C602" s="372" t="s">
        <v>1241</v>
      </c>
    </row>
    <row r="603" spans="1:3" ht="12.75">
      <c r="A603" s="372" t="s">
        <v>463</v>
      </c>
      <c r="B603" s="372" t="s">
        <v>652</v>
      </c>
      <c r="C603" s="372" t="s">
        <v>1239</v>
      </c>
    </row>
    <row r="604" spans="1:3" ht="12.75">
      <c r="A604" s="372" t="s">
        <v>463</v>
      </c>
      <c r="B604" s="372" t="s">
        <v>653</v>
      </c>
      <c r="C604" s="372" t="s">
        <v>1239</v>
      </c>
    </row>
    <row r="605" spans="1:3" ht="12.75">
      <c r="A605" s="372" t="s">
        <v>463</v>
      </c>
      <c r="B605" s="372" t="s">
        <v>654</v>
      </c>
      <c r="C605" s="372" t="s">
        <v>1241</v>
      </c>
    </row>
    <row r="606" spans="1:3" ht="12.75">
      <c r="A606" s="372" t="s">
        <v>463</v>
      </c>
      <c r="B606" s="372" t="s">
        <v>655</v>
      </c>
      <c r="C606" s="372" t="s">
        <v>1240</v>
      </c>
    </row>
    <row r="607" spans="1:3" ht="12.75">
      <c r="A607" s="372" t="s">
        <v>463</v>
      </c>
      <c r="B607" s="372" t="s">
        <v>656</v>
      </c>
      <c r="C607" s="372" t="s">
        <v>1135</v>
      </c>
    </row>
    <row r="608" spans="1:3" ht="12.75">
      <c r="A608" s="372" t="s">
        <v>463</v>
      </c>
      <c r="B608" s="372" t="s">
        <v>657</v>
      </c>
      <c r="C608" s="372" t="s">
        <v>1135</v>
      </c>
    </row>
    <row r="609" spans="1:3" ht="12.75">
      <c r="A609" s="372" t="s">
        <v>463</v>
      </c>
      <c r="B609" s="372" t="s">
        <v>658</v>
      </c>
      <c r="C609" s="372" t="s">
        <v>1241</v>
      </c>
    </row>
    <row r="610" spans="1:3" ht="12.75">
      <c r="A610" s="372" t="s">
        <v>463</v>
      </c>
      <c r="B610" s="372" t="s">
        <v>659</v>
      </c>
      <c r="C610" s="372" t="s">
        <v>1130</v>
      </c>
    </row>
    <row r="611" spans="1:3" ht="12.75">
      <c r="A611" s="372" t="s">
        <v>463</v>
      </c>
      <c r="B611" s="372" t="s">
        <v>660</v>
      </c>
      <c r="C611" s="372" t="s">
        <v>1241</v>
      </c>
    </row>
    <row r="612" spans="1:3" ht="12.75">
      <c r="A612" s="372" t="s">
        <v>463</v>
      </c>
      <c r="B612" s="372" t="s">
        <v>661</v>
      </c>
      <c r="C612" s="372" t="s">
        <v>1240</v>
      </c>
    </row>
    <row r="613" spans="1:3" ht="12.75">
      <c r="A613" s="372" t="s">
        <v>463</v>
      </c>
      <c r="B613" s="372" t="s">
        <v>662</v>
      </c>
      <c r="C613" s="372" t="s">
        <v>1239</v>
      </c>
    </row>
    <row r="614" spans="1:3" ht="12.75">
      <c r="A614" s="372" t="s">
        <v>463</v>
      </c>
      <c r="B614" s="372" t="s">
        <v>663</v>
      </c>
      <c r="C614" s="383" t="s">
        <v>145</v>
      </c>
    </row>
    <row r="615" spans="1:3" ht="12.75">
      <c r="A615" s="372" t="s">
        <v>463</v>
      </c>
      <c r="B615" s="372" t="s">
        <v>664</v>
      </c>
      <c r="C615" s="372" t="s">
        <v>1135</v>
      </c>
    </row>
    <row r="616" spans="1:3" ht="12.75">
      <c r="A616" s="372" t="s">
        <v>463</v>
      </c>
      <c r="B616" s="372" t="s">
        <v>665</v>
      </c>
      <c r="C616" s="372" t="s">
        <v>1239</v>
      </c>
    </row>
    <row r="617" spans="1:3" ht="12.75">
      <c r="A617" s="372" t="s">
        <v>463</v>
      </c>
      <c r="B617" s="372" t="s">
        <v>666</v>
      </c>
      <c r="C617" s="372" t="s">
        <v>1241</v>
      </c>
    </row>
    <row r="618" spans="1:3" ht="12.75">
      <c r="A618" s="372" t="s">
        <v>463</v>
      </c>
      <c r="B618" s="372" t="s">
        <v>667</v>
      </c>
      <c r="C618" s="372" t="s">
        <v>1240</v>
      </c>
    </row>
    <row r="619" spans="1:3" ht="12.75">
      <c r="A619" s="372" t="s">
        <v>463</v>
      </c>
      <c r="B619" s="372" t="s">
        <v>668</v>
      </c>
      <c r="C619" s="372" t="s">
        <v>1239</v>
      </c>
    </row>
    <row r="620" spans="1:3" ht="12.75">
      <c r="A620" s="372" t="s">
        <v>463</v>
      </c>
      <c r="B620" s="372" t="s">
        <v>669</v>
      </c>
      <c r="C620" s="372" t="s">
        <v>1241</v>
      </c>
    </row>
    <row r="621" spans="1:3" ht="12.75">
      <c r="A621" s="372" t="s">
        <v>463</v>
      </c>
      <c r="B621" s="372" t="s">
        <v>670</v>
      </c>
      <c r="C621" s="372" t="s">
        <v>1135</v>
      </c>
    </row>
    <row r="622" spans="1:3" ht="12.75">
      <c r="A622" s="372" t="s">
        <v>463</v>
      </c>
      <c r="B622" s="372" t="s">
        <v>671</v>
      </c>
      <c r="C622" s="372" t="s">
        <v>1239</v>
      </c>
    </row>
    <row r="623" spans="1:3" ht="12.75">
      <c r="A623" s="372" t="s">
        <v>463</v>
      </c>
      <c r="B623" s="372" t="s">
        <v>672</v>
      </c>
      <c r="C623" s="372" t="s">
        <v>1239</v>
      </c>
    </row>
    <row r="624" spans="1:3" ht="12.75">
      <c r="A624" s="372" t="s">
        <v>463</v>
      </c>
      <c r="B624" s="372" t="s">
        <v>673</v>
      </c>
      <c r="C624" s="372" t="s">
        <v>1239</v>
      </c>
    </row>
    <row r="625" spans="1:3" ht="12.75">
      <c r="A625" s="372" t="s">
        <v>463</v>
      </c>
      <c r="B625" s="372" t="s">
        <v>674</v>
      </c>
      <c r="C625" s="372" t="s">
        <v>1240</v>
      </c>
    </row>
    <row r="626" spans="1:3" ht="12.75">
      <c r="A626" s="372" t="s">
        <v>463</v>
      </c>
      <c r="B626" s="372" t="s">
        <v>675</v>
      </c>
      <c r="C626" s="372" t="s">
        <v>1239</v>
      </c>
    </row>
    <row r="627" spans="1:3" ht="12.75">
      <c r="A627" s="372" t="s">
        <v>463</v>
      </c>
      <c r="B627" s="372" t="s">
        <v>676</v>
      </c>
      <c r="C627" s="372" t="s">
        <v>1240</v>
      </c>
    </row>
    <row r="628" spans="1:3" ht="12.75">
      <c r="A628" s="372" t="s">
        <v>463</v>
      </c>
      <c r="B628" s="372" t="s">
        <v>677</v>
      </c>
      <c r="C628" s="372" t="s">
        <v>1241</v>
      </c>
    </row>
    <row r="629" spans="1:3" ht="12.75">
      <c r="A629" s="372" t="s">
        <v>463</v>
      </c>
      <c r="B629" s="372" t="s">
        <v>678</v>
      </c>
      <c r="C629" s="372" t="s">
        <v>1240</v>
      </c>
    </row>
    <row r="630" spans="1:3" ht="12.75">
      <c r="A630" s="372" t="s">
        <v>463</v>
      </c>
      <c r="B630" s="372" t="s">
        <v>679</v>
      </c>
      <c r="C630" s="372" t="s">
        <v>1239</v>
      </c>
    </row>
    <row r="631" spans="1:3" ht="12.75">
      <c r="A631" s="372" t="s">
        <v>463</v>
      </c>
      <c r="B631" s="372" t="s">
        <v>680</v>
      </c>
      <c r="C631" s="372" t="s">
        <v>1241</v>
      </c>
    </row>
    <row r="632" spans="1:3" ht="12.75">
      <c r="A632" s="372" t="s">
        <v>463</v>
      </c>
      <c r="B632" s="372" t="s">
        <v>681</v>
      </c>
      <c r="C632" s="372" t="s">
        <v>1240</v>
      </c>
    </row>
    <row r="633" spans="1:3" ht="12.75">
      <c r="A633" s="372" t="s">
        <v>463</v>
      </c>
      <c r="B633" s="372" t="s">
        <v>682</v>
      </c>
      <c r="C633" s="372" t="s">
        <v>1241</v>
      </c>
    </row>
    <row r="634" spans="1:3" ht="12.75">
      <c r="A634" s="372" t="s">
        <v>463</v>
      </c>
      <c r="B634" s="372" t="s">
        <v>683</v>
      </c>
      <c r="C634" s="372" t="s">
        <v>1239</v>
      </c>
    </row>
    <row r="635" spans="1:3" ht="12.75">
      <c r="A635" s="372" t="s">
        <v>463</v>
      </c>
      <c r="B635" s="372" t="s">
        <v>684</v>
      </c>
      <c r="C635" s="372" t="s">
        <v>1240</v>
      </c>
    </row>
    <row r="636" spans="1:3" ht="12.75">
      <c r="A636" s="372" t="s">
        <v>463</v>
      </c>
      <c r="B636" s="372" t="s">
        <v>685</v>
      </c>
      <c r="C636" s="372" t="s">
        <v>1130</v>
      </c>
    </row>
    <row r="637" spans="1:3" ht="12.75">
      <c r="A637" s="372" t="s">
        <v>463</v>
      </c>
      <c r="B637" s="372" t="s">
        <v>686</v>
      </c>
      <c r="C637" s="372" t="s">
        <v>1241</v>
      </c>
    </row>
    <row r="638" spans="1:3" ht="12.75">
      <c r="A638" s="372" t="s">
        <v>463</v>
      </c>
      <c r="B638" s="372" t="s">
        <v>687</v>
      </c>
      <c r="C638" s="79" t="s">
        <v>648</v>
      </c>
    </row>
    <row r="639" spans="1:3" ht="12.75">
      <c r="A639" s="372" t="s">
        <v>463</v>
      </c>
      <c r="B639" s="372" t="s">
        <v>688</v>
      </c>
      <c r="C639" s="372" t="s">
        <v>1241</v>
      </c>
    </row>
    <row r="640" spans="1:3" ht="12.75">
      <c r="A640" s="372" t="s">
        <v>463</v>
      </c>
      <c r="B640" s="372" t="s">
        <v>689</v>
      </c>
      <c r="C640" s="372" t="s">
        <v>1241</v>
      </c>
    </row>
    <row r="641" spans="1:3" ht="12.75">
      <c r="A641" s="372" t="s">
        <v>463</v>
      </c>
      <c r="B641" s="372" t="s">
        <v>690</v>
      </c>
      <c r="C641" s="372" t="s">
        <v>1240</v>
      </c>
    </row>
    <row r="642" spans="1:3" ht="12.75">
      <c r="A642" s="372" t="s">
        <v>463</v>
      </c>
      <c r="B642" s="372" t="s">
        <v>691</v>
      </c>
      <c r="C642" s="372" t="s">
        <v>1241</v>
      </c>
    </row>
    <row r="643" spans="1:3" ht="12.75">
      <c r="A643" s="372" t="s">
        <v>463</v>
      </c>
      <c r="B643" s="372" t="s">
        <v>692</v>
      </c>
      <c r="C643" s="383" t="s">
        <v>145</v>
      </c>
    </row>
    <row r="644" spans="1:3" ht="12.75">
      <c r="A644" s="372" t="s">
        <v>463</v>
      </c>
      <c r="B644" s="372" t="s">
        <v>693</v>
      </c>
      <c r="C644" s="372" t="s">
        <v>1239</v>
      </c>
    </row>
    <row r="645" spans="1:3" ht="12.75">
      <c r="A645" s="372" t="s">
        <v>463</v>
      </c>
      <c r="B645" s="372" t="s">
        <v>694</v>
      </c>
      <c r="C645" s="372" t="s">
        <v>1240</v>
      </c>
    </row>
    <row r="646" spans="1:3" ht="12.75">
      <c r="A646" s="372" t="s">
        <v>463</v>
      </c>
      <c r="B646" s="372" t="s">
        <v>695</v>
      </c>
      <c r="C646" s="372" t="s">
        <v>1239</v>
      </c>
    </row>
    <row r="647" spans="1:3" ht="12.75">
      <c r="A647" s="372" t="s">
        <v>463</v>
      </c>
      <c r="B647" s="372" t="s">
        <v>696</v>
      </c>
      <c r="C647" s="372" t="s">
        <v>1239</v>
      </c>
    </row>
    <row r="648" spans="1:3" ht="12.75">
      <c r="A648" s="372" t="s">
        <v>463</v>
      </c>
      <c r="B648" s="372" t="s">
        <v>697</v>
      </c>
      <c r="C648" s="372" t="s">
        <v>1241</v>
      </c>
    </row>
    <row r="649" spans="1:3" ht="12.75">
      <c r="A649" s="372" t="s">
        <v>463</v>
      </c>
      <c r="B649" s="372" t="s">
        <v>698</v>
      </c>
      <c r="C649" s="79" t="s">
        <v>648</v>
      </c>
    </row>
    <row r="650" spans="1:3" ht="12.75">
      <c r="A650" s="372" t="s">
        <v>463</v>
      </c>
      <c r="B650" s="372" t="s">
        <v>699</v>
      </c>
      <c r="C650" s="372" t="s">
        <v>1135</v>
      </c>
    </row>
    <row r="651" spans="1:3" ht="12.75">
      <c r="A651" s="372" t="s">
        <v>463</v>
      </c>
      <c r="B651" s="372" t="s">
        <v>700</v>
      </c>
      <c r="C651" s="372" t="s">
        <v>1239</v>
      </c>
    </row>
    <row r="652" spans="1:3" ht="12.75">
      <c r="A652" s="372" t="s">
        <v>463</v>
      </c>
      <c r="B652" s="372" t="s">
        <v>701</v>
      </c>
      <c r="C652" s="372" t="s">
        <v>1240</v>
      </c>
    </row>
    <row r="653" spans="1:3" ht="12.75">
      <c r="A653" s="372" t="s">
        <v>463</v>
      </c>
      <c r="B653" s="372" t="s">
        <v>702</v>
      </c>
      <c r="C653" s="372" t="s">
        <v>1241</v>
      </c>
    </row>
    <row r="654" spans="1:3" ht="12.75">
      <c r="A654" s="372" t="s">
        <v>463</v>
      </c>
      <c r="B654" s="372" t="s">
        <v>703</v>
      </c>
      <c r="C654" s="372" t="s">
        <v>1240</v>
      </c>
    </row>
    <row r="655" spans="1:3" ht="12.75">
      <c r="A655" s="372" t="s">
        <v>463</v>
      </c>
      <c r="B655" s="372" t="s">
        <v>704</v>
      </c>
      <c r="C655" s="372" t="s">
        <v>1241</v>
      </c>
    </row>
    <row r="656" spans="1:3" ht="12.75">
      <c r="A656" s="372" t="s">
        <v>463</v>
      </c>
      <c r="B656" s="372" t="s">
        <v>705</v>
      </c>
      <c r="C656" s="383" t="s">
        <v>145</v>
      </c>
    </row>
    <row r="657" spans="1:3" ht="12.75">
      <c r="A657" s="372" t="s">
        <v>463</v>
      </c>
      <c r="B657" s="372" t="s">
        <v>706</v>
      </c>
      <c r="C657" s="372" t="s">
        <v>1130</v>
      </c>
    </row>
    <row r="658" spans="1:3" ht="12.75">
      <c r="A658" s="372" t="s">
        <v>463</v>
      </c>
      <c r="B658" s="372" t="s">
        <v>707</v>
      </c>
      <c r="C658" s="372" t="s">
        <v>1135</v>
      </c>
    </row>
    <row r="659" spans="1:3" ht="12.75">
      <c r="A659" s="372" t="s">
        <v>463</v>
      </c>
      <c r="B659" s="372" t="s">
        <v>708</v>
      </c>
      <c r="C659" s="372" t="s">
        <v>1241</v>
      </c>
    </row>
    <row r="660" spans="1:3" ht="12.75">
      <c r="A660" s="372" t="s">
        <v>463</v>
      </c>
      <c r="B660" s="372" t="s">
        <v>709</v>
      </c>
      <c r="C660" s="372" t="s">
        <v>1240</v>
      </c>
    </row>
    <row r="661" spans="1:3" ht="12.75">
      <c r="A661" s="372" t="s">
        <v>463</v>
      </c>
      <c r="B661" s="372" t="s">
        <v>710</v>
      </c>
      <c r="C661" s="372" t="s">
        <v>1135</v>
      </c>
    </row>
    <row r="662" spans="1:3" ht="12.75">
      <c r="A662" s="372" t="s">
        <v>463</v>
      </c>
      <c r="B662" s="372" t="s">
        <v>711</v>
      </c>
      <c r="C662" s="372" t="s">
        <v>1241</v>
      </c>
    </row>
    <row r="663" spans="1:3" ht="12.75">
      <c r="A663" s="372" t="s">
        <v>463</v>
      </c>
      <c r="B663" s="372" t="s">
        <v>712</v>
      </c>
      <c r="C663" s="372" t="s">
        <v>1240</v>
      </c>
    </row>
    <row r="664" spans="1:3" ht="12.75">
      <c r="A664" s="372" t="s">
        <v>463</v>
      </c>
      <c r="B664" s="372" t="s">
        <v>713</v>
      </c>
      <c r="C664" s="372" t="s">
        <v>1135</v>
      </c>
    </row>
    <row r="665" ht="12.75">
      <c r="A665" s="372" t="s">
        <v>463</v>
      </c>
    </row>
    <row r="666" ht="12.75">
      <c r="A666" s="372" t="s">
        <v>463</v>
      </c>
    </row>
    <row r="667" ht="12.75">
      <c r="A667" s="372" t="s">
        <v>463</v>
      </c>
    </row>
    <row r="668" ht="12.75">
      <c r="A668" s="372" t="s">
        <v>463</v>
      </c>
    </row>
    <row r="669" ht="12.75">
      <c r="A669" s="372" t="s">
        <v>463</v>
      </c>
    </row>
    <row r="670" ht="12.75">
      <c r="A670" s="372" t="s">
        <v>463</v>
      </c>
    </row>
    <row r="671" ht="12.75">
      <c r="A671" s="372" t="s">
        <v>463</v>
      </c>
    </row>
    <row r="672" ht="12.75">
      <c r="A672" s="372" t="s">
        <v>463</v>
      </c>
    </row>
    <row r="673" ht="12.75">
      <c r="A673" s="372" t="s">
        <v>463</v>
      </c>
    </row>
    <row r="674" ht="12.75">
      <c r="A674" s="372" t="s">
        <v>463</v>
      </c>
    </row>
    <row r="675" ht="12.75">
      <c r="A675" s="372" t="s">
        <v>463</v>
      </c>
    </row>
    <row r="676" ht="12.75">
      <c r="A676" s="372" t="s">
        <v>463</v>
      </c>
    </row>
    <row r="677" ht="12.75">
      <c r="A677" s="372" t="s">
        <v>463</v>
      </c>
    </row>
    <row r="678" ht="12.75">
      <c r="A678" s="372" t="s">
        <v>463</v>
      </c>
    </row>
    <row r="679" ht="12.75">
      <c r="A679" s="372" t="s">
        <v>463</v>
      </c>
    </row>
    <row r="680" ht="12.75">
      <c r="A680" s="372" t="s">
        <v>463</v>
      </c>
    </row>
    <row r="681" ht="12.75">
      <c r="A681" s="372" t="s">
        <v>463</v>
      </c>
    </row>
    <row r="682" ht="12.75">
      <c r="A682" s="372" t="s">
        <v>463</v>
      </c>
    </row>
    <row r="683" ht="12.75">
      <c r="A683" s="372" t="s">
        <v>463</v>
      </c>
    </row>
    <row r="684" ht="12.75">
      <c r="A684" s="372" t="s">
        <v>463</v>
      </c>
    </row>
    <row r="685" ht="12.75">
      <c r="A685" s="372" t="s">
        <v>463</v>
      </c>
    </row>
    <row r="686" ht="12.75">
      <c r="A686" s="372" t="s">
        <v>463</v>
      </c>
    </row>
    <row r="687" ht="12.75">
      <c r="A687" s="372" t="s">
        <v>463</v>
      </c>
    </row>
    <row r="688" ht="12.75">
      <c r="A688" s="372" t="s">
        <v>463</v>
      </c>
    </row>
    <row r="689" ht="12.75">
      <c r="A689" s="372" t="s">
        <v>463</v>
      </c>
    </row>
    <row r="690" ht="12.75">
      <c r="A690" s="372" t="s">
        <v>463</v>
      </c>
    </row>
    <row r="691" ht="12.75">
      <c r="A691" s="372" t="s">
        <v>463</v>
      </c>
    </row>
    <row r="692" ht="12.75">
      <c r="A692" s="372" t="s">
        <v>463</v>
      </c>
    </row>
    <row r="693" ht="12.75">
      <c r="A693" s="372" t="s">
        <v>463</v>
      </c>
    </row>
    <row r="694" ht="12.75">
      <c r="A694" s="372" t="s">
        <v>463</v>
      </c>
    </row>
    <row r="695" ht="12.75">
      <c r="A695" s="372" t="s">
        <v>463</v>
      </c>
    </row>
    <row r="696" ht="12.75">
      <c r="A696" s="372" t="s">
        <v>463</v>
      </c>
    </row>
    <row r="697" ht="12.75">
      <c r="A697" s="372" t="s">
        <v>463</v>
      </c>
    </row>
    <row r="698" ht="12.75">
      <c r="A698" s="372" t="s">
        <v>463</v>
      </c>
    </row>
    <row r="699" ht="12.75">
      <c r="A699" s="372" t="s">
        <v>463</v>
      </c>
    </row>
    <row r="700" spans="1:2" ht="12.75">
      <c r="A700" s="372" t="s">
        <v>1087</v>
      </c>
      <c r="B700" s="372" t="s">
        <v>508</v>
      </c>
    </row>
    <row r="701" ht="12.75">
      <c r="A701" s="372" t="s">
        <v>1087</v>
      </c>
    </row>
    <row r="702" ht="12.75">
      <c r="A702" s="372" t="s">
        <v>1087</v>
      </c>
    </row>
    <row r="703" ht="12.75">
      <c r="A703" s="372" t="s">
        <v>1087</v>
      </c>
    </row>
    <row r="704" ht="12.75">
      <c r="A704" s="372" t="s">
        <v>1087</v>
      </c>
    </row>
    <row r="705" ht="12.75">
      <c r="A705" s="372" t="s">
        <v>1087</v>
      </c>
    </row>
    <row r="706" ht="12.75">
      <c r="A706" s="372" t="s">
        <v>1087</v>
      </c>
    </row>
    <row r="707" ht="12.75">
      <c r="A707" s="372" t="s">
        <v>1087</v>
      </c>
    </row>
    <row r="708" ht="12.75">
      <c r="A708" s="372" t="s">
        <v>1087</v>
      </c>
    </row>
    <row r="709" ht="12.75">
      <c r="A709" s="372" t="s">
        <v>1087</v>
      </c>
    </row>
    <row r="710" ht="12.75">
      <c r="A710" s="372" t="s">
        <v>1087</v>
      </c>
    </row>
    <row r="711" ht="12.75">
      <c r="A711" s="372" t="s">
        <v>1087</v>
      </c>
    </row>
    <row r="712" ht="12.75">
      <c r="A712" s="372" t="s">
        <v>1087</v>
      </c>
    </row>
    <row r="713" ht="12.75">
      <c r="A713" s="372" t="s">
        <v>1087</v>
      </c>
    </row>
    <row r="714" ht="12.75">
      <c r="A714" s="372" t="s">
        <v>1087</v>
      </c>
    </row>
    <row r="715" ht="12.75">
      <c r="A715" s="372" t="s">
        <v>1087</v>
      </c>
    </row>
    <row r="716" ht="12.75">
      <c r="A716" s="372" t="s">
        <v>1087</v>
      </c>
    </row>
    <row r="717" ht="12.75">
      <c r="A717" s="372" t="s">
        <v>1087</v>
      </c>
    </row>
    <row r="718" ht="12.75">
      <c r="A718" s="372" t="s">
        <v>1087</v>
      </c>
    </row>
    <row r="719" ht="12.75">
      <c r="A719" s="372" t="s">
        <v>1087</v>
      </c>
    </row>
    <row r="720" ht="12.75">
      <c r="A720" s="372" t="s">
        <v>1087</v>
      </c>
    </row>
    <row r="721" ht="12.75">
      <c r="A721" s="372" t="s">
        <v>1087</v>
      </c>
    </row>
    <row r="722" ht="12.75">
      <c r="A722" s="372" t="s">
        <v>1087</v>
      </c>
    </row>
    <row r="723" ht="12.75">
      <c r="A723" s="372" t="s">
        <v>1087</v>
      </c>
    </row>
    <row r="724" ht="12.75">
      <c r="A724" s="372" t="s">
        <v>1087</v>
      </c>
    </row>
    <row r="725" ht="12.75">
      <c r="A725" s="372" t="s">
        <v>1087</v>
      </c>
    </row>
    <row r="726" ht="12.75">
      <c r="A726" s="372" t="s">
        <v>1087</v>
      </c>
    </row>
    <row r="727" ht="12.75">
      <c r="A727" s="372" t="s">
        <v>1087</v>
      </c>
    </row>
    <row r="728" ht="12.75">
      <c r="A728" s="372" t="s">
        <v>1087</v>
      </c>
    </row>
    <row r="729" ht="12.75">
      <c r="A729" s="372" t="s">
        <v>1087</v>
      </c>
    </row>
    <row r="730" ht="12.75">
      <c r="A730" s="372" t="s">
        <v>1087</v>
      </c>
    </row>
    <row r="731" ht="12.75">
      <c r="A731" s="372" t="s">
        <v>1087</v>
      </c>
    </row>
    <row r="732" ht="12.75">
      <c r="A732" s="372" t="s">
        <v>1087</v>
      </c>
    </row>
    <row r="733" ht="12.75">
      <c r="A733" s="372" t="s">
        <v>1087</v>
      </c>
    </row>
    <row r="734" ht="12.75">
      <c r="A734" s="372" t="s">
        <v>1087</v>
      </c>
    </row>
    <row r="735" ht="12.75">
      <c r="A735" s="372" t="s">
        <v>1087</v>
      </c>
    </row>
    <row r="736" ht="12.75">
      <c r="A736" s="372" t="s">
        <v>1087</v>
      </c>
    </row>
    <row r="737" ht="12.75">
      <c r="A737" s="372" t="s">
        <v>1087</v>
      </c>
    </row>
    <row r="738" ht="12.75">
      <c r="A738" s="372" t="s">
        <v>1087</v>
      </c>
    </row>
    <row r="739" ht="12.75">
      <c r="A739" s="372" t="s">
        <v>1087</v>
      </c>
    </row>
    <row r="740" ht="12.75">
      <c r="A740" s="372" t="s">
        <v>1087</v>
      </c>
    </row>
    <row r="741" ht="12.75">
      <c r="A741" s="372" t="s">
        <v>1087</v>
      </c>
    </row>
    <row r="742" ht="12.75">
      <c r="A742" s="372" t="s">
        <v>1087</v>
      </c>
    </row>
    <row r="743" ht="12.75">
      <c r="A743" s="372" t="s">
        <v>1087</v>
      </c>
    </row>
    <row r="744" ht="12.75">
      <c r="A744" s="372" t="s">
        <v>1087</v>
      </c>
    </row>
    <row r="745" ht="12.75">
      <c r="A745" s="372" t="s">
        <v>1087</v>
      </c>
    </row>
    <row r="746" ht="12.75">
      <c r="A746" s="372" t="s">
        <v>1087</v>
      </c>
    </row>
    <row r="747" ht="12.75">
      <c r="A747" s="372" t="s">
        <v>1087</v>
      </c>
    </row>
    <row r="748" ht="12.75">
      <c r="A748" s="372" t="s">
        <v>1087</v>
      </c>
    </row>
    <row r="749" ht="12.75">
      <c r="A749" s="372" t="s">
        <v>1087</v>
      </c>
    </row>
    <row r="750" ht="12.75">
      <c r="A750" s="372" t="s">
        <v>1087</v>
      </c>
    </row>
    <row r="751" ht="12.75">
      <c r="A751" s="372" t="s">
        <v>1087</v>
      </c>
    </row>
    <row r="752" ht="12.75">
      <c r="A752" s="372" t="s">
        <v>1087</v>
      </c>
    </row>
    <row r="753" ht="12.75">
      <c r="A753" s="372" t="s">
        <v>1087</v>
      </c>
    </row>
    <row r="754" ht="12.75">
      <c r="A754" s="372" t="s">
        <v>1087</v>
      </c>
    </row>
    <row r="755" ht="12.75">
      <c r="A755" s="372" t="s">
        <v>1087</v>
      </c>
    </row>
    <row r="756" ht="12.75">
      <c r="A756" s="372" t="s">
        <v>1087</v>
      </c>
    </row>
    <row r="757" ht="12.75">
      <c r="A757" s="372" t="s">
        <v>1087</v>
      </c>
    </row>
    <row r="758" ht="12.75">
      <c r="A758" s="372" t="s">
        <v>1087</v>
      </c>
    </row>
    <row r="759" ht="12.75">
      <c r="A759" s="372" t="s">
        <v>1087</v>
      </c>
    </row>
    <row r="760" ht="12.75">
      <c r="A760" s="372" t="s">
        <v>1087</v>
      </c>
    </row>
    <row r="761" ht="12.75">
      <c r="A761" s="372" t="s">
        <v>1087</v>
      </c>
    </row>
    <row r="762" ht="12.75">
      <c r="A762" s="372" t="s">
        <v>1087</v>
      </c>
    </row>
    <row r="763" ht="12.75">
      <c r="A763" s="372" t="s">
        <v>1087</v>
      </c>
    </row>
    <row r="764" ht="12.75">
      <c r="A764" s="372" t="s">
        <v>1087</v>
      </c>
    </row>
    <row r="765" ht="12.75">
      <c r="A765" s="372" t="s">
        <v>1087</v>
      </c>
    </row>
    <row r="766" ht="12.75">
      <c r="A766" s="372" t="s">
        <v>1087</v>
      </c>
    </row>
    <row r="767" ht="12.75">
      <c r="A767" s="372" t="s">
        <v>1087</v>
      </c>
    </row>
    <row r="768" ht="12.75">
      <c r="A768" s="372" t="s">
        <v>1087</v>
      </c>
    </row>
    <row r="769" ht="12.75">
      <c r="A769" s="372" t="s">
        <v>1087</v>
      </c>
    </row>
    <row r="770" ht="12.75">
      <c r="A770" s="372" t="s">
        <v>1087</v>
      </c>
    </row>
    <row r="771" ht="12.75">
      <c r="A771" s="372" t="s">
        <v>1087</v>
      </c>
    </row>
    <row r="772" ht="12.75">
      <c r="A772" s="372" t="s">
        <v>1087</v>
      </c>
    </row>
    <row r="773" ht="12.75">
      <c r="A773" s="372" t="s">
        <v>1087</v>
      </c>
    </row>
    <row r="774" ht="12.75">
      <c r="A774" s="372" t="s">
        <v>1087</v>
      </c>
    </row>
    <row r="775" ht="12.75">
      <c r="A775" s="372" t="s">
        <v>1087</v>
      </c>
    </row>
    <row r="776" ht="12.75">
      <c r="A776" s="372" t="s">
        <v>1087</v>
      </c>
    </row>
    <row r="777" ht="12.75">
      <c r="A777" s="372" t="s">
        <v>1087</v>
      </c>
    </row>
    <row r="778" ht="12.75">
      <c r="A778" s="372" t="s">
        <v>1087</v>
      </c>
    </row>
    <row r="779" ht="12.75">
      <c r="A779" s="372" t="s">
        <v>1087</v>
      </c>
    </row>
    <row r="780" ht="12.75">
      <c r="A780" s="372" t="s">
        <v>1087</v>
      </c>
    </row>
    <row r="781" ht="12.75">
      <c r="A781" s="372" t="s">
        <v>1087</v>
      </c>
    </row>
    <row r="782" ht="12.75">
      <c r="A782" s="372" t="s">
        <v>1087</v>
      </c>
    </row>
    <row r="783" ht="12.75">
      <c r="A783" s="372" t="s">
        <v>1087</v>
      </c>
    </row>
    <row r="784" ht="12.75">
      <c r="A784" s="372" t="s">
        <v>1087</v>
      </c>
    </row>
    <row r="785" ht="12.75">
      <c r="A785" s="372" t="s">
        <v>1087</v>
      </c>
    </row>
    <row r="786" ht="12.75">
      <c r="A786" s="372" t="s">
        <v>1087</v>
      </c>
    </row>
    <row r="787" ht="12.75">
      <c r="A787" s="372" t="s">
        <v>1087</v>
      </c>
    </row>
    <row r="788" ht="12.75">
      <c r="A788" s="372" t="s">
        <v>1087</v>
      </c>
    </row>
    <row r="789" ht="12.75">
      <c r="A789" s="372" t="s">
        <v>1087</v>
      </c>
    </row>
    <row r="790" ht="12.75">
      <c r="A790" s="372" t="s">
        <v>1087</v>
      </c>
    </row>
    <row r="791" ht="12.75">
      <c r="A791" s="372" t="s">
        <v>1087</v>
      </c>
    </row>
    <row r="792" ht="12.75">
      <c r="A792" s="372" t="s">
        <v>1087</v>
      </c>
    </row>
    <row r="793" ht="12.75">
      <c r="A793" s="372" t="s">
        <v>1087</v>
      </c>
    </row>
    <row r="794" ht="12.75">
      <c r="A794" s="372" t="s">
        <v>1087</v>
      </c>
    </row>
    <row r="795" ht="12.75">
      <c r="A795" s="372" t="s">
        <v>1087</v>
      </c>
    </row>
    <row r="796" ht="12.75">
      <c r="A796" s="372" t="s">
        <v>1087</v>
      </c>
    </row>
    <row r="797" ht="12.75">
      <c r="A797" s="372" t="s">
        <v>1087</v>
      </c>
    </row>
    <row r="798" ht="12.75">
      <c r="A798" s="372" t="s">
        <v>1087</v>
      </c>
    </row>
    <row r="799" ht="12.75">
      <c r="A799" s="372" t="s">
        <v>1087</v>
      </c>
    </row>
    <row r="800" spans="1:3" ht="12.75">
      <c r="A800" s="372" t="s">
        <v>1084</v>
      </c>
      <c r="B800" s="371" t="s">
        <v>1254</v>
      </c>
      <c r="C800" s="117" t="s">
        <v>1239</v>
      </c>
    </row>
    <row r="801" spans="1:3" ht="12.75">
      <c r="A801" s="372" t="s">
        <v>1084</v>
      </c>
      <c r="B801" s="371" t="s">
        <v>1252</v>
      </c>
      <c r="C801" s="117" t="s">
        <v>1239</v>
      </c>
    </row>
    <row r="802" spans="1:3" ht="12.75">
      <c r="A802" s="372" t="s">
        <v>1084</v>
      </c>
      <c r="B802" s="371" t="s">
        <v>1255</v>
      </c>
      <c r="C802" s="117" t="s">
        <v>1240</v>
      </c>
    </row>
    <row r="803" spans="1:4" ht="12.75">
      <c r="A803" s="372" t="s">
        <v>1084</v>
      </c>
      <c r="B803" s="371" t="s">
        <v>1256</v>
      </c>
      <c r="C803" s="117" t="s">
        <v>1239</v>
      </c>
      <c r="D803" s="69"/>
    </row>
    <row r="804" spans="1:4" ht="12.75">
      <c r="A804" s="372" t="s">
        <v>1084</v>
      </c>
      <c r="B804" s="371" t="s">
        <v>1257</v>
      </c>
      <c r="C804" s="117" t="s">
        <v>1240</v>
      </c>
      <c r="D804" s="80"/>
    </row>
    <row r="805" spans="1:4" ht="12.75">
      <c r="A805" s="372" t="s">
        <v>1084</v>
      </c>
      <c r="B805" s="371" t="s">
        <v>1253</v>
      </c>
      <c r="C805" s="117" t="s">
        <v>1239</v>
      </c>
      <c r="D805" s="374"/>
    </row>
    <row r="806" spans="1:4" ht="12.75">
      <c r="A806" s="372" t="s">
        <v>1084</v>
      </c>
      <c r="B806" s="371" t="s">
        <v>1258</v>
      </c>
      <c r="C806" s="117" t="s">
        <v>1239</v>
      </c>
      <c r="D806" s="374"/>
    </row>
    <row r="807" spans="1:4" ht="12.75">
      <c r="A807" s="372" t="s">
        <v>1084</v>
      </c>
      <c r="B807" s="371" t="s">
        <v>1259</v>
      </c>
      <c r="C807" s="117" t="s">
        <v>1240</v>
      </c>
      <c r="D807" s="374"/>
    </row>
    <row r="808" spans="1:4" ht="12.75">
      <c r="A808" s="372" t="s">
        <v>1084</v>
      </c>
      <c r="B808" s="371" t="s">
        <v>1260</v>
      </c>
      <c r="C808" s="117" t="s">
        <v>1239</v>
      </c>
      <c r="D808" s="375"/>
    </row>
    <row r="809" spans="1:4" ht="12.75">
      <c r="A809" s="372" t="s">
        <v>1084</v>
      </c>
      <c r="B809" s="371" t="s">
        <v>1261</v>
      </c>
      <c r="C809" s="117" t="s">
        <v>1239</v>
      </c>
      <c r="D809" s="375"/>
    </row>
    <row r="810" spans="1:4" ht="12.75">
      <c r="A810" s="372" t="s">
        <v>1084</v>
      </c>
      <c r="B810" s="371" t="s">
        <v>1262</v>
      </c>
      <c r="C810" s="117" t="s">
        <v>1239</v>
      </c>
      <c r="D810" s="375"/>
    </row>
    <row r="811" spans="1:4" ht="12.75">
      <c r="A811" s="372" t="s">
        <v>1084</v>
      </c>
      <c r="B811" s="371" t="s">
        <v>1263</v>
      </c>
      <c r="C811" s="117" t="s">
        <v>1240</v>
      </c>
      <c r="D811" s="375"/>
    </row>
    <row r="812" spans="1:4" ht="12.75">
      <c r="A812" s="372" t="s">
        <v>1084</v>
      </c>
      <c r="B812" s="371" t="s">
        <v>1264</v>
      </c>
      <c r="C812" s="117" t="s">
        <v>1239</v>
      </c>
      <c r="D812" s="374"/>
    </row>
    <row r="813" spans="1:4" ht="12.75">
      <c r="A813" s="372" t="s">
        <v>1084</v>
      </c>
      <c r="B813" s="371" t="s">
        <v>1265</v>
      </c>
      <c r="C813" s="117" t="s">
        <v>1239</v>
      </c>
      <c r="D813" s="374"/>
    </row>
    <row r="814" spans="1:4" ht="12.75">
      <c r="A814" s="372" t="s">
        <v>1084</v>
      </c>
      <c r="B814" s="371" t="s">
        <v>1266</v>
      </c>
      <c r="C814" s="117" t="s">
        <v>1239</v>
      </c>
      <c r="D814" s="375"/>
    </row>
    <row r="815" spans="1:4" ht="12.75">
      <c r="A815" s="372" t="s">
        <v>1084</v>
      </c>
      <c r="B815" s="371" t="s">
        <v>1267</v>
      </c>
      <c r="C815" s="117" t="s">
        <v>1239</v>
      </c>
      <c r="D815" s="375"/>
    </row>
    <row r="816" spans="1:4" ht="12.75">
      <c r="A816" s="372" t="s">
        <v>1084</v>
      </c>
      <c r="B816" s="371" t="s">
        <v>1268</v>
      </c>
      <c r="C816" s="117" t="s">
        <v>1239</v>
      </c>
      <c r="D816" s="375"/>
    </row>
    <row r="817" spans="1:4" ht="12.75">
      <c r="A817" s="372" t="s">
        <v>1084</v>
      </c>
      <c r="B817" s="371" t="s">
        <v>1269</v>
      </c>
      <c r="C817" s="117" t="s">
        <v>1239</v>
      </c>
      <c r="D817" s="374"/>
    </row>
    <row r="818" spans="1:4" ht="12.75">
      <c r="A818" s="372" t="s">
        <v>1084</v>
      </c>
      <c r="B818" s="371" t="s">
        <v>1270</v>
      </c>
      <c r="C818" s="117" t="s">
        <v>56</v>
      </c>
      <c r="D818" s="374"/>
    </row>
    <row r="819" spans="1:4" ht="12.75">
      <c r="A819" s="372" t="s">
        <v>1084</v>
      </c>
      <c r="B819" s="371" t="s">
        <v>1271</v>
      </c>
      <c r="C819" s="117" t="s">
        <v>1239</v>
      </c>
      <c r="D819" s="213"/>
    </row>
    <row r="820" spans="1:4" ht="12.75">
      <c r="A820" s="372" t="s">
        <v>1084</v>
      </c>
      <c r="B820" s="371" t="s">
        <v>1272</v>
      </c>
      <c r="C820" s="117" t="s">
        <v>1239</v>
      </c>
      <c r="D820" s="117"/>
    </row>
    <row r="821" spans="1:3" ht="12.75">
      <c r="A821" s="372" t="s">
        <v>1084</v>
      </c>
      <c r="B821" s="371" t="s">
        <v>1273</v>
      </c>
      <c r="C821" s="117" t="s">
        <v>56</v>
      </c>
    </row>
    <row r="822" spans="1:3" ht="12.75">
      <c r="A822" s="372" t="s">
        <v>1084</v>
      </c>
      <c r="B822" s="371" t="s">
        <v>1274</v>
      </c>
      <c r="C822" s="117" t="s">
        <v>1135</v>
      </c>
    </row>
    <row r="823" spans="1:3" ht="12.75">
      <c r="A823" s="372" t="s">
        <v>1084</v>
      </c>
      <c r="B823" s="371" t="s">
        <v>1275</v>
      </c>
      <c r="C823" s="117" t="s">
        <v>1241</v>
      </c>
    </row>
    <row r="824" spans="1:3" ht="12.75">
      <c r="A824" s="372" t="s">
        <v>1084</v>
      </c>
      <c r="B824" s="371" t="s">
        <v>1276</v>
      </c>
      <c r="C824" s="117" t="s">
        <v>1240</v>
      </c>
    </row>
    <row r="825" spans="1:3" ht="12.75">
      <c r="A825" s="372" t="s">
        <v>1084</v>
      </c>
      <c r="B825" s="371" t="s">
        <v>1277</v>
      </c>
      <c r="C825" s="372" t="s">
        <v>144</v>
      </c>
    </row>
    <row r="826" spans="1:3" ht="12.75">
      <c r="A826" s="372" t="s">
        <v>1084</v>
      </c>
      <c r="B826" s="371" t="s">
        <v>1278</v>
      </c>
      <c r="C826" s="117" t="s">
        <v>1239</v>
      </c>
    </row>
    <row r="827" spans="1:3" ht="12.75">
      <c r="A827" s="372" t="s">
        <v>1084</v>
      </c>
      <c r="B827" s="371" t="s">
        <v>1279</v>
      </c>
      <c r="C827" s="117" t="s">
        <v>1239</v>
      </c>
    </row>
    <row r="828" spans="1:3" ht="12.75">
      <c r="A828" s="372" t="s">
        <v>1084</v>
      </c>
      <c r="B828" s="371" t="s">
        <v>1280</v>
      </c>
      <c r="C828" s="117" t="s">
        <v>56</v>
      </c>
    </row>
    <row r="829" spans="1:3" ht="12.75">
      <c r="A829" s="372" t="s">
        <v>1084</v>
      </c>
      <c r="B829" s="371" t="s">
        <v>1281</v>
      </c>
      <c r="C829" s="117" t="s">
        <v>1135</v>
      </c>
    </row>
    <row r="830" spans="1:3" ht="12.75">
      <c r="A830" s="372" t="s">
        <v>1084</v>
      </c>
      <c r="B830" s="371" t="s">
        <v>1282</v>
      </c>
      <c r="C830" s="117" t="s">
        <v>1241</v>
      </c>
    </row>
    <row r="831" spans="1:3" ht="12.75">
      <c r="A831" s="372" t="s">
        <v>1084</v>
      </c>
      <c r="B831" s="371" t="s">
        <v>1283</v>
      </c>
      <c r="C831" s="117" t="s">
        <v>1240</v>
      </c>
    </row>
    <row r="832" spans="1:3" ht="12.75">
      <c r="A832" s="372" t="s">
        <v>1084</v>
      </c>
      <c r="B832" s="371" t="s">
        <v>1284</v>
      </c>
      <c r="C832" s="117" t="s">
        <v>1239</v>
      </c>
    </row>
    <row r="833" spans="1:3" ht="12.75">
      <c r="A833" s="372" t="s">
        <v>1084</v>
      </c>
      <c r="B833" s="371" t="s">
        <v>1285</v>
      </c>
      <c r="C833" s="117" t="s">
        <v>1240</v>
      </c>
    </row>
    <row r="834" spans="1:3" ht="12.75">
      <c r="A834" s="372" t="s">
        <v>1084</v>
      </c>
      <c r="B834" s="371" t="s">
        <v>1286</v>
      </c>
      <c r="C834" s="372" t="s">
        <v>144</v>
      </c>
    </row>
    <row r="835" spans="1:3" ht="12.75">
      <c r="A835" s="372" t="s">
        <v>1084</v>
      </c>
      <c r="B835" s="371" t="s">
        <v>1287</v>
      </c>
      <c r="C835" s="117" t="s">
        <v>1239</v>
      </c>
    </row>
    <row r="836" spans="1:3" ht="12.75">
      <c r="A836" s="372" t="s">
        <v>1084</v>
      </c>
      <c r="B836" s="371" t="s">
        <v>1288</v>
      </c>
      <c r="C836" s="117" t="s">
        <v>1135</v>
      </c>
    </row>
    <row r="837" spans="1:3" ht="12.75">
      <c r="A837" s="372" t="s">
        <v>1084</v>
      </c>
      <c r="B837" s="371" t="s">
        <v>1289</v>
      </c>
      <c r="C837" s="372" t="s">
        <v>144</v>
      </c>
    </row>
    <row r="838" spans="1:3" ht="12.75">
      <c r="A838" s="372" t="s">
        <v>1084</v>
      </c>
      <c r="B838" s="371" t="s">
        <v>1290</v>
      </c>
      <c r="C838" s="117" t="s">
        <v>1241</v>
      </c>
    </row>
    <row r="839" spans="1:3" ht="12.75">
      <c r="A839" s="372" t="s">
        <v>1084</v>
      </c>
      <c r="B839" s="371" t="s">
        <v>1291</v>
      </c>
      <c r="C839" s="117" t="s">
        <v>56</v>
      </c>
    </row>
    <row r="840" spans="1:3" ht="12.75">
      <c r="A840" s="372" t="s">
        <v>1084</v>
      </c>
      <c r="B840" s="371" t="s">
        <v>1292</v>
      </c>
      <c r="C840" s="117" t="s">
        <v>56</v>
      </c>
    </row>
    <row r="841" spans="1:3" ht="12.75">
      <c r="A841" s="372" t="s">
        <v>1084</v>
      </c>
      <c r="B841" s="371" t="s">
        <v>1293</v>
      </c>
      <c r="C841" s="117" t="s">
        <v>1239</v>
      </c>
    </row>
    <row r="842" spans="1:3" ht="12.75">
      <c r="A842" s="372" t="s">
        <v>1084</v>
      </c>
      <c r="B842" s="371" t="s">
        <v>1294</v>
      </c>
      <c r="C842" s="117" t="s">
        <v>1239</v>
      </c>
    </row>
    <row r="843" spans="1:3" ht="12.75">
      <c r="A843" s="372" t="s">
        <v>1084</v>
      </c>
      <c r="B843" s="371" t="s">
        <v>1295</v>
      </c>
      <c r="C843" s="117" t="s">
        <v>56</v>
      </c>
    </row>
    <row r="844" spans="1:3" ht="12.75">
      <c r="A844" s="372" t="s">
        <v>1084</v>
      </c>
      <c r="B844" s="371" t="s">
        <v>1296</v>
      </c>
      <c r="C844" s="117" t="s">
        <v>1241</v>
      </c>
    </row>
    <row r="845" spans="1:3" ht="12.75">
      <c r="A845" s="372" t="s">
        <v>1084</v>
      </c>
      <c r="B845" s="371" t="s">
        <v>1297</v>
      </c>
      <c r="C845" s="117" t="s">
        <v>1240</v>
      </c>
    </row>
    <row r="846" spans="1:3" ht="12.75">
      <c r="A846" s="372" t="s">
        <v>1084</v>
      </c>
      <c r="B846" s="371" t="s">
        <v>1298</v>
      </c>
      <c r="C846" s="117" t="s">
        <v>1240</v>
      </c>
    </row>
    <row r="847" spans="1:3" ht="12.75">
      <c r="A847" s="372" t="s">
        <v>1084</v>
      </c>
      <c r="B847" s="372" t="s">
        <v>913</v>
      </c>
      <c r="C847" s="372" t="s">
        <v>1241</v>
      </c>
    </row>
    <row r="848" ht="12.75">
      <c r="A848" s="372" t="s">
        <v>1084</v>
      </c>
    </row>
    <row r="849" ht="12.75">
      <c r="A849" s="372" t="s">
        <v>1084</v>
      </c>
    </row>
    <row r="850" ht="12.75">
      <c r="A850" s="372" t="s">
        <v>1084</v>
      </c>
    </row>
    <row r="851" ht="12.75">
      <c r="A851" s="372" t="s">
        <v>1084</v>
      </c>
    </row>
    <row r="852" ht="12.75">
      <c r="A852" s="372" t="s">
        <v>1084</v>
      </c>
    </row>
    <row r="853" ht="12.75">
      <c r="A853" s="372" t="s">
        <v>1084</v>
      </c>
    </row>
    <row r="854" ht="12.75">
      <c r="A854" s="372" t="s">
        <v>1084</v>
      </c>
    </row>
    <row r="855" ht="12.75">
      <c r="A855" s="372" t="s">
        <v>1084</v>
      </c>
    </row>
    <row r="856" ht="12.75">
      <c r="A856" s="372" t="s">
        <v>1084</v>
      </c>
    </row>
    <row r="857" ht="12.75">
      <c r="A857" s="372" t="s">
        <v>1084</v>
      </c>
    </row>
    <row r="858" ht="12.75">
      <c r="A858" s="372" t="s">
        <v>1084</v>
      </c>
    </row>
    <row r="859" ht="12.75">
      <c r="A859" s="372" t="s">
        <v>1084</v>
      </c>
    </row>
    <row r="860" ht="12.75">
      <c r="A860" s="372" t="s">
        <v>1084</v>
      </c>
    </row>
    <row r="861" ht="12.75">
      <c r="A861" s="372" t="s">
        <v>1084</v>
      </c>
    </row>
    <row r="862" ht="12.75">
      <c r="A862" s="372" t="s">
        <v>1084</v>
      </c>
    </row>
    <row r="863" ht="12.75">
      <c r="A863" s="372" t="s">
        <v>1084</v>
      </c>
    </row>
    <row r="864" ht="12.75">
      <c r="A864" s="372" t="s">
        <v>1084</v>
      </c>
    </row>
    <row r="865" ht="12.75">
      <c r="A865" s="372" t="s">
        <v>1084</v>
      </c>
    </row>
    <row r="866" ht="12.75">
      <c r="A866" s="372" t="s">
        <v>1084</v>
      </c>
    </row>
    <row r="867" ht="12.75">
      <c r="A867" s="372" t="s">
        <v>1084</v>
      </c>
    </row>
    <row r="868" ht="12.75">
      <c r="A868" s="372" t="s">
        <v>1084</v>
      </c>
    </row>
    <row r="869" ht="12.75">
      <c r="A869" s="372" t="s">
        <v>1084</v>
      </c>
    </row>
    <row r="870" ht="12.75">
      <c r="A870" s="372" t="s">
        <v>1084</v>
      </c>
    </row>
    <row r="871" ht="12.75">
      <c r="A871" s="372" t="s">
        <v>1084</v>
      </c>
    </row>
    <row r="872" ht="12.75">
      <c r="A872" s="372" t="s">
        <v>1084</v>
      </c>
    </row>
    <row r="873" ht="12.75">
      <c r="A873" s="372" t="s">
        <v>1084</v>
      </c>
    </row>
    <row r="874" ht="12.75">
      <c r="A874" s="372" t="s">
        <v>1084</v>
      </c>
    </row>
    <row r="875" ht="12.75">
      <c r="A875" s="372" t="s">
        <v>1084</v>
      </c>
    </row>
    <row r="876" ht="12.75">
      <c r="A876" s="372" t="s">
        <v>1084</v>
      </c>
    </row>
    <row r="877" ht="12.75">
      <c r="A877" s="372" t="s">
        <v>1084</v>
      </c>
    </row>
    <row r="878" ht="12.75">
      <c r="A878" s="372" t="s">
        <v>1084</v>
      </c>
    </row>
    <row r="879" ht="12.75">
      <c r="A879" s="372" t="s">
        <v>1084</v>
      </c>
    </row>
    <row r="880" ht="12.75">
      <c r="A880" s="372" t="s">
        <v>1084</v>
      </c>
    </row>
    <row r="881" ht="12.75">
      <c r="A881" s="372" t="s">
        <v>1084</v>
      </c>
    </row>
    <row r="882" ht="12.75">
      <c r="A882" s="372" t="s">
        <v>1084</v>
      </c>
    </row>
    <row r="883" ht="12.75">
      <c r="A883" s="372" t="s">
        <v>1084</v>
      </c>
    </row>
    <row r="884" ht="12.75">
      <c r="A884" s="372" t="s">
        <v>1084</v>
      </c>
    </row>
    <row r="885" ht="12.75">
      <c r="A885" s="372" t="s">
        <v>1084</v>
      </c>
    </row>
    <row r="886" ht="12.75">
      <c r="A886" s="372" t="s">
        <v>1084</v>
      </c>
    </row>
    <row r="887" ht="12.75">
      <c r="A887" s="372" t="s">
        <v>1084</v>
      </c>
    </row>
    <row r="888" ht="12.75">
      <c r="A888" s="372" t="s">
        <v>1084</v>
      </c>
    </row>
    <row r="889" ht="12.75">
      <c r="A889" s="372" t="s">
        <v>1084</v>
      </c>
    </row>
    <row r="890" ht="12.75">
      <c r="A890" s="372" t="s">
        <v>1084</v>
      </c>
    </row>
    <row r="891" ht="12.75">
      <c r="A891" s="372" t="s">
        <v>1084</v>
      </c>
    </row>
    <row r="892" ht="12.75">
      <c r="A892" s="372" t="s">
        <v>1084</v>
      </c>
    </row>
    <row r="893" ht="12.75">
      <c r="A893" s="372" t="s">
        <v>1084</v>
      </c>
    </row>
    <row r="894" ht="12.75">
      <c r="A894" s="372" t="s">
        <v>1084</v>
      </c>
    </row>
    <row r="895" ht="12.75">
      <c r="A895" s="372" t="s">
        <v>1084</v>
      </c>
    </row>
    <row r="896" ht="12.75">
      <c r="A896" s="372" t="s">
        <v>1084</v>
      </c>
    </row>
    <row r="897" ht="12.75">
      <c r="A897" s="372" t="s">
        <v>1084</v>
      </c>
    </row>
    <row r="898" ht="12.75">
      <c r="A898" s="372" t="s">
        <v>1084</v>
      </c>
    </row>
    <row r="899" ht="12.75">
      <c r="A899" s="372" t="s">
        <v>1084</v>
      </c>
    </row>
    <row r="900" spans="1:3" ht="12.75">
      <c r="A900" s="372" t="s">
        <v>503</v>
      </c>
      <c r="B900" s="372" t="s">
        <v>517</v>
      </c>
      <c r="C900" s="372" t="s">
        <v>1240</v>
      </c>
    </row>
    <row r="901" spans="1:3" ht="12.75">
      <c r="A901" s="372" t="s">
        <v>503</v>
      </c>
      <c r="B901" s="372" t="s">
        <v>518</v>
      </c>
      <c r="C901" s="372" t="s">
        <v>1135</v>
      </c>
    </row>
    <row r="902" spans="1:3" ht="12.75">
      <c r="A902" s="372" t="s">
        <v>503</v>
      </c>
      <c r="B902" s="372" t="s">
        <v>519</v>
      </c>
      <c r="C902" s="372" t="s">
        <v>1239</v>
      </c>
    </row>
    <row r="903" spans="1:3" ht="12.75">
      <c r="A903" s="372" t="s">
        <v>503</v>
      </c>
      <c r="B903" s="372" t="s">
        <v>520</v>
      </c>
      <c r="C903" s="372" t="s">
        <v>1241</v>
      </c>
    </row>
    <row r="904" spans="1:3" ht="12.75">
      <c r="A904" s="372" t="s">
        <v>503</v>
      </c>
      <c r="B904" s="372" t="s">
        <v>522</v>
      </c>
      <c r="C904" s="372" t="s">
        <v>1240</v>
      </c>
    </row>
    <row r="905" spans="1:3" ht="12.75">
      <c r="A905" s="372" t="s">
        <v>503</v>
      </c>
      <c r="B905" s="372" t="s">
        <v>521</v>
      </c>
      <c r="C905" s="372" t="s">
        <v>1239</v>
      </c>
    </row>
    <row r="906" spans="1:3" ht="12.75">
      <c r="A906" s="372" t="s">
        <v>503</v>
      </c>
      <c r="B906" s="372" t="s">
        <v>523</v>
      </c>
      <c r="C906" s="372" t="s">
        <v>1239</v>
      </c>
    </row>
    <row r="907" spans="1:3" ht="12.75">
      <c r="A907" s="372" t="s">
        <v>503</v>
      </c>
      <c r="B907" s="372" t="s">
        <v>524</v>
      </c>
      <c r="C907" s="372" t="s">
        <v>1239</v>
      </c>
    </row>
    <row r="908" spans="1:3" ht="12.75">
      <c r="A908" s="372" t="s">
        <v>503</v>
      </c>
      <c r="B908" s="372" t="s">
        <v>525</v>
      </c>
      <c r="C908" s="372" t="s">
        <v>1130</v>
      </c>
    </row>
    <row r="909" spans="1:3" ht="12.75">
      <c r="A909" s="372" t="s">
        <v>503</v>
      </c>
      <c r="B909" s="372" t="s">
        <v>526</v>
      </c>
      <c r="C909" s="372" t="s">
        <v>151</v>
      </c>
    </row>
    <row r="910" spans="1:3" ht="12.75">
      <c r="A910" s="372" t="s">
        <v>503</v>
      </c>
      <c r="B910" s="372" t="s">
        <v>527</v>
      </c>
      <c r="C910" s="372" t="s">
        <v>1239</v>
      </c>
    </row>
    <row r="911" spans="1:3" ht="12.75">
      <c r="A911" s="372" t="s">
        <v>503</v>
      </c>
      <c r="B911" s="372" t="s">
        <v>528</v>
      </c>
      <c r="C911" s="372" t="s">
        <v>1240</v>
      </c>
    </row>
    <row r="912" spans="1:3" ht="12.75">
      <c r="A912" s="372" t="s">
        <v>503</v>
      </c>
      <c r="B912" s="372" t="s">
        <v>529</v>
      </c>
      <c r="C912" s="372" t="s">
        <v>1239</v>
      </c>
    </row>
    <row r="913" spans="1:3" ht="12.75">
      <c r="A913" s="372" t="s">
        <v>503</v>
      </c>
      <c r="B913" s="372" t="s">
        <v>530</v>
      </c>
      <c r="C913" s="372" t="s">
        <v>1135</v>
      </c>
    </row>
    <row r="914" spans="1:3" ht="12.75">
      <c r="A914" s="372" t="s">
        <v>503</v>
      </c>
      <c r="B914" s="372" t="s">
        <v>531</v>
      </c>
      <c r="C914" s="372" t="s">
        <v>144</v>
      </c>
    </row>
    <row r="915" spans="1:3" ht="12.75">
      <c r="A915" s="372" t="s">
        <v>503</v>
      </c>
      <c r="B915" s="372" t="s">
        <v>532</v>
      </c>
      <c r="C915" s="372" t="s">
        <v>1135</v>
      </c>
    </row>
    <row r="916" spans="1:3" ht="12.75">
      <c r="A916" s="372" t="s">
        <v>503</v>
      </c>
      <c r="B916" s="372" t="s">
        <v>533</v>
      </c>
      <c r="C916" s="372" t="s">
        <v>534</v>
      </c>
    </row>
    <row r="917" spans="1:3" ht="12.75">
      <c r="A917" s="372" t="s">
        <v>503</v>
      </c>
      <c r="B917" s="372" t="s">
        <v>535</v>
      </c>
      <c r="C917" s="372" t="s">
        <v>1240</v>
      </c>
    </row>
    <row r="918" spans="1:3" ht="12.75">
      <c r="A918" s="372" t="s">
        <v>503</v>
      </c>
      <c r="B918" s="372" t="s">
        <v>536</v>
      </c>
      <c r="C918" s="372" t="s">
        <v>1241</v>
      </c>
    </row>
    <row r="919" spans="1:3" ht="12.75">
      <c r="A919" s="372" t="s">
        <v>503</v>
      </c>
      <c r="B919" s="372" t="s">
        <v>537</v>
      </c>
      <c r="C919" s="372" t="s">
        <v>1240</v>
      </c>
    </row>
    <row r="920" spans="1:3" ht="12.75">
      <c r="A920" s="372" t="s">
        <v>503</v>
      </c>
      <c r="B920" s="372" t="s">
        <v>538</v>
      </c>
      <c r="C920" s="372" t="s">
        <v>1239</v>
      </c>
    </row>
    <row r="921" spans="1:3" ht="12.75">
      <c r="A921" s="372" t="s">
        <v>503</v>
      </c>
      <c r="B921" s="372" t="s">
        <v>539</v>
      </c>
      <c r="C921" s="372" t="s">
        <v>144</v>
      </c>
    </row>
    <row r="922" spans="1:3" ht="12.75">
      <c r="A922" s="372" t="s">
        <v>503</v>
      </c>
      <c r="B922" s="372" t="s">
        <v>540</v>
      </c>
      <c r="C922" s="372" t="s">
        <v>1240</v>
      </c>
    </row>
    <row r="923" spans="1:3" ht="12.75">
      <c r="A923" s="372" t="s">
        <v>503</v>
      </c>
      <c r="B923" s="372" t="s">
        <v>541</v>
      </c>
      <c r="C923" s="372" t="s">
        <v>1135</v>
      </c>
    </row>
    <row r="924" spans="1:3" ht="12.75">
      <c r="A924" s="372" t="s">
        <v>503</v>
      </c>
      <c r="B924" s="372" t="s">
        <v>542</v>
      </c>
      <c r="C924" s="372" t="s">
        <v>1135</v>
      </c>
    </row>
    <row r="925" spans="1:3" ht="12.75">
      <c r="A925" s="372" t="s">
        <v>503</v>
      </c>
      <c r="B925" s="372" t="s">
        <v>543</v>
      </c>
      <c r="C925" s="372" t="s">
        <v>1240</v>
      </c>
    </row>
    <row r="926" spans="1:3" ht="12.75">
      <c r="A926" s="372" t="s">
        <v>503</v>
      </c>
      <c r="B926" s="372" t="s">
        <v>544</v>
      </c>
      <c r="C926" s="372" t="s">
        <v>1239</v>
      </c>
    </row>
    <row r="927" spans="1:3" ht="12.75">
      <c r="A927" s="372" t="s">
        <v>503</v>
      </c>
      <c r="B927" s="372" t="s">
        <v>545</v>
      </c>
      <c r="C927" s="372" t="s">
        <v>1240</v>
      </c>
    </row>
    <row r="928" spans="1:3" ht="12.75">
      <c r="A928" s="372" t="s">
        <v>503</v>
      </c>
      <c r="B928" s="372" t="s">
        <v>546</v>
      </c>
      <c r="C928" s="372" t="s">
        <v>1239</v>
      </c>
    </row>
    <row r="929" spans="1:3" ht="12.75">
      <c r="A929" s="372" t="s">
        <v>503</v>
      </c>
      <c r="B929" s="372" t="s">
        <v>547</v>
      </c>
      <c r="C929" s="372" t="s">
        <v>144</v>
      </c>
    </row>
    <row r="930" spans="1:3" ht="12.75">
      <c r="A930" s="372" t="s">
        <v>503</v>
      </c>
      <c r="B930" s="372" t="s">
        <v>548</v>
      </c>
      <c r="C930" s="372" t="s">
        <v>1240</v>
      </c>
    </row>
    <row r="931" spans="1:3" ht="12.75">
      <c r="A931" s="372" t="s">
        <v>503</v>
      </c>
      <c r="B931" s="372" t="s">
        <v>549</v>
      </c>
      <c r="C931" s="372" t="s">
        <v>1241</v>
      </c>
    </row>
    <row r="932" spans="1:3" ht="12.75">
      <c r="A932" s="372" t="s">
        <v>503</v>
      </c>
      <c r="B932" s="372" t="s">
        <v>550</v>
      </c>
      <c r="C932" s="372" t="s">
        <v>1240</v>
      </c>
    </row>
    <row r="933" spans="1:3" ht="12.75">
      <c r="A933" s="372" t="s">
        <v>503</v>
      </c>
      <c r="B933" s="372" t="s">
        <v>551</v>
      </c>
      <c r="C933" s="372" t="s">
        <v>1239</v>
      </c>
    </row>
    <row r="934" spans="1:3" ht="12.75">
      <c r="A934" s="372" t="s">
        <v>503</v>
      </c>
      <c r="B934" s="372" t="s">
        <v>552</v>
      </c>
      <c r="C934" s="372" t="s">
        <v>1241</v>
      </c>
    </row>
    <row r="935" spans="1:3" ht="12.75">
      <c r="A935" s="372" t="s">
        <v>503</v>
      </c>
      <c r="B935" s="372" t="s">
        <v>553</v>
      </c>
      <c r="C935" s="372" t="s">
        <v>1240</v>
      </c>
    </row>
    <row r="936" spans="1:3" ht="12.75">
      <c r="A936" s="372" t="s">
        <v>503</v>
      </c>
      <c r="B936" s="372" t="s">
        <v>554</v>
      </c>
      <c r="C936" s="372" t="s">
        <v>144</v>
      </c>
    </row>
    <row r="937" spans="1:3" ht="12.75">
      <c r="A937" s="372" t="s">
        <v>503</v>
      </c>
      <c r="B937" s="372" t="s">
        <v>555</v>
      </c>
      <c r="C937" s="372" t="s">
        <v>1240</v>
      </c>
    </row>
    <row r="938" spans="1:3" ht="12.75">
      <c r="A938" s="372" t="s">
        <v>503</v>
      </c>
      <c r="B938" s="372" t="s">
        <v>556</v>
      </c>
      <c r="C938" s="372" t="s">
        <v>144</v>
      </c>
    </row>
    <row r="939" spans="1:3" ht="12.75">
      <c r="A939" s="372" t="s">
        <v>503</v>
      </c>
      <c r="B939" s="372" t="s">
        <v>557</v>
      </c>
      <c r="C939" s="372" t="s">
        <v>1135</v>
      </c>
    </row>
    <row r="940" ht="12.75">
      <c r="A940" s="372" t="s">
        <v>503</v>
      </c>
    </row>
    <row r="941" ht="12.75">
      <c r="A941" s="372" t="s">
        <v>503</v>
      </c>
    </row>
    <row r="942" ht="12.75">
      <c r="A942" s="372" t="s">
        <v>503</v>
      </c>
    </row>
    <row r="943" ht="12.75">
      <c r="A943" s="372" t="s">
        <v>503</v>
      </c>
    </row>
    <row r="944" ht="12.75">
      <c r="A944" s="372" t="s">
        <v>503</v>
      </c>
    </row>
    <row r="945" ht="12.75">
      <c r="A945" s="372" t="s">
        <v>503</v>
      </c>
    </row>
    <row r="946" ht="12.75">
      <c r="A946" s="372" t="s">
        <v>503</v>
      </c>
    </row>
    <row r="947" ht="12.75">
      <c r="A947" s="372" t="s">
        <v>503</v>
      </c>
    </row>
    <row r="948" ht="12.75">
      <c r="A948" s="372" t="s">
        <v>503</v>
      </c>
    </row>
    <row r="949" ht="12.75">
      <c r="A949" s="372" t="s">
        <v>503</v>
      </c>
    </row>
    <row r="950" ht="12.75">
      <c r="A950" s="372" t="s">
        <v>503</v>
      </c>
    </row>
    <row r="951" ht="12.75">
      <c r="A951" s="372" t="s">
        <v>503</v>
      </c>
    </row>
    <row r="952" ht="12.75">
      <c r="A952" s="372" t="s">
        <v>503</v>
      </c>
    </row>
    <row r="953" ht="12.75">
      <c r="A953" s="372" t="s">
        <v>503</v>
      </c>
    </row>
    <row r="954" ht="12.75">
      <c r="A954" s="372" t="s">
        <v>503</v>
      </c>
    </row>
    <row r="955" ht="12.75">
      <c r="A955" s="372" t="s">
        <v>503</v>
      </c>
    </row>
    <row r="956" ht="12.75">
      <c r="A956" s="372" t="s">
        <v>503</v>
      </c>
    </row>
    <row r="957" ht="12.75">
      <c r="A957" s="372" t="s">
        <v>503</v>
      </c>
    </row>
    <row r="958" ht="12.75">
      <c r="A958" s="372" t="s">
        <v>503</v>
      </c>
    </row>
    <row r="959" ht="12.75">
      <c r="A959" s="372" t="s">
        <v>503</v>
      </c>
    </row>
    <row r="960" ht="12.75">
      <c r="A960" s="372" t="s">
        <v>503</v>
      </c>
    </row>
    <row r="961" ht="12.75">
      <c r="A961" s="372" t="s">
        <v>503</v>
      </c>
    </row>
    <row r="962" ht="12.75">
      <c r="A962" s="372" t="s">
        <v>503</v>
      </c>
    </row>
    <row r="963" ht="12.75">
      <c r="A963" s="372" t="s">
        <v>503</v>
      </c>
    </row>
    <row r="964" ht="12.75">
      <c r="A964" s="372" t="s">
        <v>503</v>
      </c>
    </row>
    <row r="965" ht="12.75">
      <c r="A965" s="372" t="s">
        <v>503</v>
      </c>
    </row>
    <row r="966" ht="12.75">
      <c r="A966" s="372" t="s">
        <v>503</v>
      </c>
    </row>
    <row r="967" ht="12.75">
      <c r="A967" s="372" t="s">
        <v>503</v>
      </c>
    </row>
    <row r="968" ht="12.75">
      <c r="A968" s="372" t="s">
        <v>503</v>
      </c>
    </row>
    <row r="969" ht="12.75">
      <c r="A969" s="372" t="s">
        <v>503</v>
      </c>
    </row>
    <row r="970" ht="12.75">
      <c r="A970" s="372" t="s">
        <v>503</v>
      </c>
    </row>
    <row r="971" ht="12.75">
      <c r="A971" s="372" t="s">
        <v>503</v>
      </c>
    </row>
    <row r="972" ht="12.75">
      <c r="A972" s="372" t="s">
        <v>503</v>
      </c>
    </row>
    <row r="973" ht="12.75">
      <c r="A973" s="372" t="s">
        <v>503</v>
      </c>
    </row>
    <row r="974" ht="12.75">
      <c r="A974" s="372" t="s">
        <v>503</v>
      </c>
    </row>
    <row r="975" ht="12.75">
      <c r="A975" s="372" t="s">
        <v>503</v>
      </c>
    </row>
    <row r="976" ht="12.75">
      <c r="A976" s="372" t="s">
        <v>503</v>
      </c>
    </row>
    <row r="977" ht="12.75">
      <c r="A977" s="372" t="s">
        <v>503</v>
      </c>
    </row>
    <row r="978" ht="12.75">
      <c r="A978" s="372" t="s">
        <v>503</v>
      </c>
    </row>
    <row r="979" ht="12.75">
      <c r="A979" s="372" t="s">
        <v>503</v>
      </c>
    </row>
    <row r="980" ht="12.75">
      <c r="A980" s="372" t="s">
        <v>503</v>
      </c>
    </row>
    <row r="981" ht="12.75">
      <c r="A981" s="372" t="s">
        <v>503</v>
      </c>
    </row>
    <row r="982" ht="12.75">
      <c r="A982" s="372" t="s">
        <v>503</v>
      </c>
    </row>
    <row r="983" ht="12.75">
      <c r="A983" s="372" t="s">
        <v>503</v>
      </c>
    </row>
    <row r="984" ht="12.75">
      <c r="A984" s="372" t="s">
        <v>503</v>
      </c>
    </row>
    <row r="985" ht="12.75">
      <c r="A985" s="372" t="s">
        <v>503</v>
      </c>
    </row>
    <row r="986" ht="12.75">
      <c r="A986" s="372" t="s">
        <v>503</v>
      </c>
    </row>
    <row r="987" ht="12.75">
      <c r="A987" s="372" t="s">
        <v>503</v>
      </c>
    </row>
    <row r="988" ht="12.75">
      <c r="A988" s="372" t="s">
        <v>503</v>
      </c>
    </row>
    <row r="989" ht="12.75">
      <c r="A989" s="372" t="s">
        <v>503</v>
      </c>
    </row>
    <row r="990" ht="12.75">
      <c r="A990" s="372" t="s">
        <v>503</v>
      </c>
    </row>
    <row r="991" ht="12.75">
      <c r="A991" s="372" t="s">
        <v>503</v>
      </c>
    </row>
    <row r="992" ht="12.75">
      <c r="A992" s="372" t="s">
        <v>503</v>
      </c>
    </row>
    <row r="993" ht="12.75">
      <c r="A993" s="372" t="s">
        <v>503</v>
      </c>
    </row>
    <row r="994" ht="12.75">
      <c r="A994" s="372" t="s">
        <v>503</v>
      </c>
    </row>
    <row r="995" ht="12.75">
      <c r="A995" s="372" t="s">
        <v>503</v>
      </c>
    </row>
    <row r="996" ht="12.75">
      <c r="A996" s="372" t="s">
        <v>503</v>
      </c>
    </row>
    <row r="997" ht="12.75">
      <c r="A997" s="372" t="s">
        <v>503</v>
      </c>
    </row>
    <row r="998" ht="12.75">
      <c r="A998" s="372" t="s">
        <v>503</v>
      </c>
    </row>
    <row r="999" ht="12.75">
      <c r="A999" s="372" t="s">
        <v>503</v>
      </c>
    </row>
    <row r="1000" spans="1:3" ht="12.75">
      <c r="A1000" s="372" t="s">
        <v>504</v>
      </c>
      <c r="B1000" s="372" t="s">
        <v>558</v>
      </c>
      <c r="C1000" s="374" t="s">
        <v>147</v>
      </c>
    </row>
    <row r="1001" spans="1:3" ht="12.75">
      <c r="A1001" s="372" t="s">
        <v>504</v>
      </c>
      <c r="B1001" s="372" t="s">
        <v>559</v>
      </c>
      <c r="C1001" s="372" t="s">
        <v>148</v>
      </c>
    </row>
    <row r="1002" spans="1:3" ht="12.75">
      <c r="A1002" s="372" t="s">
        <v>504</v>
      </c>
      <c r="B1002" s="372" t="s">
        <v>560</v>
      </c>
      <c r="C1002" s="372" t="s">
        <v>1130</v>
      </c>
    </row>
    <row r="1003" spans="1:3" ht="12.75">
      <c r="A1003" s="372" t="s">
        <v>504</v>
      </c>
      <c r="B1003" s="372" t="s">
        <v>561</v>
      </c>
      <c r="C1003" s="372" t="s">
        <v>1130</v>
      </c>
    </row>
    <row r="1004" spans="1:3" ht="12.75">
      <c r="A1004" s="372" t="s">
        <v>504</v>
      </c>
      <c r="B1004" s="372" t="s">
        <v>562</v>
      </c>
      <c r="C1004" s="375" t="s">
        <v>145</v>
      </c>
    </row>
    <row r="1005" spans="1:3" ht="12.75">
      <c r="A1005" s="372" t="s">
        <v>504</v>
      </c>
      <c r="B1005" s="372" t="s">
        <v>563</v>
      </c>
      <c r="C1005" s="374">
        <v>3122</v>
      </c>
    </row>
    <row r="1006" spans="1:3" ht="12.75">
      <c r="A1006" s="372" t="s">
        <v>504</v>
      </c>
      <c r="B1006" s="372" t="s">
        <v>564</v>
      </c>
      <c r="C1006" s="374" t="s">
        <v>1130</v>
      </c>
    </row>
    <row r="1007" spans="1:3" ht="12.75">
      <c r="A1007" s="372" t="s">
        <v>504</v>
      </c>
      <c r="B1007" s="372" t="s">
        <v>565</v>
      </c>
      <c r="C1007" s="372" t="s">
        <v>151</v>
      </c>
    </row>
    <row r="1008" spans="1:3" ht="12.75">
      <c r="A1008" s="372" t="s">
        <v>504</v>
      </c>
      <c r="B1008" s="372" t="s">
        <v>566</v>
      </c>
      <c r="C1008" s="375" t="s">
        <v>149</v>
      </c>
    </row>
    <row r="1009" spans="1:3" ht="12.75">
      <c r="A1009" s="372" t="s">
        <v>504</v>
      </c>
      <c r="B1009" s="372" t="s">
        <v>567</v>
      </c>
      <c r="C1009" s="375" t="s">
        <v>145</v>
      </c>
    </row>
    <row r="1010" spans="1:3" ht="12.75">
      <c r="A1010" s="372" t="s">
        <v>504</v>
      </c>
      <c r="B1010" s="372" t="s">
        <v>568</v>
      </c>
      <c r="C1010" s="375" t="s">
        <v>150</v>
      </c>
    </row>
    <row r="1011" spans="1:3" ht="12.75">
      <c r="A1011" s="372" t="s">
        <v>504</v>
      </c>
      <c r="B1011" s="372" t="s">
        <v>569</v>
      </c>
      <c r="C1011" s="372" t="s">
        <v>1130</v>
      </c>
    </row>
    <row r="1012" spans="1:3" ht="12.75">
      <c r="A1012" s="372" t="s">
        <v>504</v>
      </c>
      <c r="B1012" s="372" t="s">
        <v>570</v>
      </c>
      <c r="C1012" s="372" t="s">
        <v>1130</v>
      </c>
    </row>
    <row r="1013" spans="1:3" ht="12.75">
      <c r="A1013" s="372" t="s">
        <v>504</v>
      </c>
      <c r="B1013" s="372" t="s">
        <v>571</v>
      </c>
      <c r="C1013" s="372" t="s">
        <v>151</v>
      </c>
    </row>
    <row r="1014" spans="1:3" ht="12.75">
      <c r="A1014" s="372" t="s">
        <v>504</v>
      </c>
      <c r="B1014" s="372" t="s">
        <v>572</v>
      </c>
      <c r="C1014" s="375" t="s">
        <v>145</v>
      </c>
    </row>
    <row r="1015" spans="1:5" ht="15">
      <c r="A1015" s="372" t="s">
        <v>504</v>
      </c>
      <c r="B1015" s="372" t="s">
        <v>573</v>
      </c>
      <c r="C1015" s="372">
        <v>3122</v>
      </c>
      <c r="E1015" s="394"/>
    </row>
    <row r="1016" spans="1:3" ht="12.75">
      <c r="A1016" s="372" t="s">
        <v>504</v>
      </c>
      <c r="B1016" s="372" t="s">
        <v>574</v>
      </c>
      <c r="C1016" s="372">
        <v>3122</v>
      </c>
    </row>
    <row r="1017" spans="1:3" ht="12.75">
      <c r="A1017" s="372" t="s">
        <v>504</v>
      </c>
      <c r="B1017" s="372" t="s">
        <v>575</v>
      </c>
      <c r="C1017" s="375" t="s">
        <v>145</v>
      </c>
    </row>
    <row r="1018" spans="1:3" ht="12.75">
      <c r="A1018" s="372" t="s">
        <v>504</v>
      </c>
      <c r="B1018" s="372" t="s">
        <v>576</v>
      </c>
      <c r="C1018" s="372" t="s">
        <v>151</v>
      </c>
    </row>
    <row r="1019" spans="1:3" ht="12.75">
      <c r="A1019" s="372" t="s">
        <v>504</v>
      </c>
      <c r="B1019" s="372" t="s">
        <v>577</v>
      </c>
      <c r="C1019" s="374" t="s">
        <v>147</v>
      </c>
    </row>
    <row r="1020" spans="1:3" ht="12.75">
      <c r="A1020" s="372" t="s">
        <v>504</v>
      </c>
      <c r="B1020" s="372" t="s">
        <v>578</v>
      </c>
      <c r="C1020" s="375" t="s">
        <v>155</v>
      </c>
    </row>
    <row r="1021" spans="1:3" ht="12.75">
      <c r="A1021" s="372" t="s">
        <v>504</v>
      </c>
      <c r="B1021" s="372" t="s">
        <v>579</v>
      </c>
      <c r="C1021" s="372">
        <v>3122</v>
      </c>
    </row>
    <row r="1022" spans="1:3" ht="12.75">
      <c r="A1022" s="372" t="s">
        <v>504</v>
      </c>
      <c r="B1022" s="372" t="s">
        <v>580</v>
      </c>
      <c r="C1022" s="372" t="s">
        <v>1130</v>
      </c>
    </row>
    <row r="1023" spans="1:3" ht="12.75">
      <c r="A1023" s="372" t="s">
        <v>504</v>
      </c>
      <c r="B1023" s="372" t="s">
        <v>581</v>
      </c>
      <c r="C1023" s="375" t="s">
        <v>152</v>
      </c>
    </row>
    <row r="1024" spans="1:3" ht="12.75">
      <c r="A1024" s="372" t="s">
        <v>504</v>
      </c>
      <c r="B1024" s="372" t="s">
        <v>582</v>
      </c>
      <c r="C1024" s="372" t="s">
        <v>148</v>
      </c>
    </row>
    <row r="1025" spans="1:3" ht="12.75">
      <c r="A1025" s="372" t="s">
        <v>504</v>
      </c>
      <c r="B1025" s="372" t="s">
        <v>583</v>
      </c>
      <c r="C1025" s="372" t="s">
        <v>1130</v>
      </c>
    </row>
    <row r="1026" spans="1:3" ht="12.75">
      <c r="A1026" s="372" t="s">
        <v>504</v>
      </c>
      <c r="B1026" s="372" t="s">
        <v>584</v>
      </c>
      <c r="C1026" s="375" t="s">
        <v>145</v>
      </c>
    </row>
    <row r="1027" ht="12.75">
      <c r="A1027" s="372" t="s">
        <v>504</v>
      </c>
    </row>
    <row r="1028" ht="12.75">
      <c r="A1028" s="372" t="s">
        <v>504</v>
      </c>
    </row>
    <row r="1029" ht="12.75">
      <c r="A1029" s="372" t="s">
        <v>504</v>
      </c>
    </row>
    <row r="1030" ht="12.75">
      <c r="A1030" s="372" t="s">
        <v>504</v>
      </c>
    </row>
    <row r="1031" ht="12.75">
      <c r="A1031" s="372" t="s">
        <v>504</v>
      </c>
    </row>
    <row r="1032" ht="12.75">
      <c r="A1032" s="372" t="s">
        <v>504</v>
      </c>
    </row>
    <row r="1033" ht="12.75">
      <c r="A1033" s="372" t="s">
        <v>504</v>
      </c>
    </row>
    <row r="1034" ht="12.75">
      <c r="A1034" s="372" t="s">
        <v>504</v>
      </c>
    </row>
    <row r="1035" ht="12.75">
      <c r="A1035" s="372" t="s">
        <v>504</v>
      </c>
    </row>
    <row r="1036" ht="12.75">
      <c r="A1036" s="372" t="s">
        <v>504</v>
      </c>
    </row>
    <row r="1037" ht="12.75">
      <c r="A1037" s="372" t="s">
        <v>504</v>
      </c>
    </row>
    <row r="1038" ht="12.75">
      <c r="A1038" s="372" t="s">
        <v>504</v>
      </c>
    </row>
    <row r="1039" ht="12.75">
      <c r="A1039" s="372" t="s">
        <v>504</v>
      </c>
    </row>
    <row r="1040" ht="12.75">
      <c r="A1040" s="372" t="s">
        <v>504</v>
      </c>
    </row>
    <row r="1041" ht="12.75">
      <c r="A1041" s="372" t="s">
        <v>504</v>
      </c>
    </row>
    <row r="1042" ht="12.75">
      <c r="A1042" s="372" t="s">
        <v>504</v>
      </c>
    </row>
    <row r="1043" ht="12.75">
      <c r="A1043" s="372" t="s">
        <v>504</v>
      </c>
    </row>
    <row r="1044" ht="12.75">
      <c r="A1044" s="372" t="s">
        <v>504</v>
      </c>
    </row>
    <row r="1045" ht="12.75">
      <c r="A1045" s="372" t="s">
        <v>504</v>
      </c>
    </row>
    <row r="1046" ht="12.75">
      <c r="A1046" s="372" t="s">
        <v>504</v>
      </c>
    </row>
    <row r="1047" ht="12.75">
      <c r="A1047" s="372" t="s">
        <v>504</v>
      </c>
    </row>
    <row r="1048" ht="12.75">
      <c r="A1048" s="372" t="s">
        <v>504</v>
      </c>
    </row>
    <row r="1049" ht="12.75">
      <c r="A1049" s="372" t="s">
        <v>504</v>
      </c>
    </row>
    <row r="1050" ht="12.75">
      <c r="A1050" s="372" t="s">
        <v>504</v>
      </c>
    </row>
    <row r="1051" ht="12.75">
      <c r="A1051" s="372" t="s">
        <v>504</v>
      </c>
    </row>
    <row r="1052" ht="12.75">
      <c r="A1052" s="372" t="s">
        <v>504</v>
      </c>
    </row>
    <row r="1053" ht="12.75">
      <c r="A1053" s="372" t="s">
        <v>504</v>
      </c>
    </row>
    <row r="1054" ht="12.75">
      <c r="A1054" s="372" t="s">
        <v>504</v>
      </c>
    </row>
    <row r="1055" ht="12.75">
      <c r="A1055" s="372" t="s">
        <v>504</v>
      </c>
    </row>
    <row r="1056" ht="12.75">
      <c r="A1056" s="372" t="s">
        <v>504</v>
      </c>
    </row>
    <row r="1057" ht="12.75">
      <c r="A1057" s="372" t="s">
        <v>504</v>
      </c>
    </row>
    <row r="1058" ht="12.75">
      <c r="A1058" s="372" t="s">
        <v>504</v>
      </c>
    </row>
    <row r="1059" ht="12.75">
      <c r="A1059" s="372" t="s">
        <v>504</v>
      </c>
    </row>
    <row r="1060" ht="12.75">
      <c r="A1060" s="372" t="s">
        <v>504</v>
      </c>
    </row>
    <row r="1061" ht="12.75">
      <c r="A1061" s="372" t="s">
        <v>504</v>
      </c>
    </row>
    <row r="1062" ht="12.75">
      <c r="A1062" s="372" t="s">
        <v>504</v>
      </c>
    </row>
    <row r="1063" ht="12.75">
      <c r="A1063" s="372" t="s">
        <v>504</v>
      </c>
    </row>
    <row r="1064" ht="12.75">
      <c r="A1064" s="372" t="s">
        <v>504</v>
      </c>
    </row>
    <row r="1065" ht="12.75">
      <c r="A1065" s="372" t="s">
        <v>504</v>
      </c>
    </row>
    <row r="1066" ht="12.75">
      <c r="A1066" s="372" t="s">
        <v>504</v>
      </c>
    </row>
    <row r="1067" ht="12.75">
      <c r="A1067" s="372" t="s">
        <v>504</v>
      </c>
    </row>
    <row r="1068" ht="12.75">
      <c r="A1068" s="372" t="s">
        <v>504</v>
      </c>
    </row>
    <row r="1069" ht="12.75">
      <c r="A1069" s="372" t="s">
        <v>504</v>
      </c>
    </row>
    <row r="1070" ht="12.75">
      <c r="A1070" s="372" t="s">
        <v>504</v>
      </c>
    </row>
    <row r="1071" ht="12.75">
      <c r="A1071" s="372" t="s">
        <v>504</v>
      </c>
    </row>
    <row r="1072" ht="12.75">
      <c r="A1072" s="372" t="s">
        <v>504</v>
      </c>
    </row>
    <row r="1073" ht="12.75">
      <c r="A1073" s="372" t="s">
        <v>504</v>
      </c>
    </row>
    <row r="1074" ht="12.75">
      <c r="A1074" s="372" t="s">
        <v>504</v>
      </c>
    </row>
    <row r="1075" ht="12.75">
      <c r="A1075" s="372" t="s">
        <v>504</v>
      </c>
    </row>
    <row r="1076" ht="12.75">
      <c r="A1076" s="372" t="s">
        <v>504</v>
      </c>
    </row>
    <row r="1077" ht="12.75">
      <c r="A1077" s="372" t="s">
        <v>504</v>
      </c>
    </row>
    <row r="1078" ht="12.75">
      <c r="A1078" s="372" t="s">
        <v>504</v>
      </c>
    </row>
    <row r="1079" ht="12.75">
      <c r="A1079" s="372" t="s">
        <v>504</v>
      </c>
    </row>
    <row r="1080" ht="12.75">
      <c r="A1080" s="372" t="s">
        <v>504</v>
      </c>
    </row>
    <row r="1081" ht="12.75">
      <c r="A1081" s="372" t="s">
        <v>504</v>
      </c>
    </row>
    <row r="1082" ht="12.75">
      <c r="A1082" s="372" t="s">
        <v>504</v>
      </c>
    </row>
    <row r="1083" ht="12.75">
      <c r="A1083" s="372" t="s">
        <v>504</v>
      </c>
    </row>
    <row r="1084" ht="12.75">
      <c r="A1084" s="372" t="s">
        <v>504</v>
      </c>
    </row>
    <row r="1085" ht="12.75">
      <c r="A1085" s="372" t="s">
        <v>504</v>
      </c>
    </row>
    <row r="1086" ht="12.75">
      <c r="A1086" s="372" t="s">
        <v>504</v>
      </c>
    </row>
    <row r="1087" ht="12.75">
      <c r="A1087" s="372" t="s">
        <v>504</v>
      </c>
    </row>
    <row r="1088" ht="12.75">
      <c r="A1088" s="372" t="s">
        <v>504</v>
      </c>
    </row>
    <row r="1089" ht="12.75">
      <c r="A1089" s="372" t="s">
        <v>504</v>
      </c>
    </row>
    <row r="1090" ht="12.75">
      <c r="A1090" s="372" t="s">
        <v>504</v>
      </c>
    </row>
    <row r="1091" ht="12.75">
      <c r="A1091" s="372" t="s">
        <v>504</v>
      </c>
    </row>
    <row r="1092" ht="12.75">
      <c r="A1092" s="372" t="s">
        <v>504</v>
      </c>
    </row>
    <row r="1093" ht="12.75">
      <c r="A1093" s="372" t="s">
        <v>504</v>
      </c>
    </row>
    <row r="1094" ht="12.75">
      <c r="A1094" s="372" t="s">
        <v>504</v>
      </c>
    </row>
    <row r="1095" ht="12.75">
      <c r="A1095" s="372" t="s">
        <v>504</v>
      </c>
    </row>
    <row r="1096" ht="12.75">
      <c r="A1096" s="372" t="s">
        <v>504</v>
      </c>
    </row>
    <row r="1097" ht="12.75">
      <c r="A1097" s="372" t="s">
        <v>504</v>
      </c>
    </row>
    <row r="1098" ht="12.75">
      <c r="A1098" s="372" t="s">
        <v>504</v>
      </c>
    </row>
    <row r="1099" ht="12.75">
      <c r="A1099" s="372" t="s">
        <v>504</v>
      </c>
    </row>
    <row r="1100" spans="1:3" ht="12.75">
      <c r="A1100" s="372" t="s">
        <v>511</v>
      </c>
      <c r="B1100" s="386">
        <v>5283</v>
      </c>
      <c r="C1100" s="372" t="s">
        <v>144</v>
      </c>
    </row>
    <row r="1101" spans="1:3" ht="12.75">
      <c r="A1101" s="372" t="s">
        <v>511</v>
      </c>
      <c r="B1101" s="386">
        <v>5785</v>
      </c>
      <c r="C1101" s="372" t="s">
        <v>144</v>
      </c>
    </row>
    <row r="1102" spans="1:3" ht="12.75">
      <c r="A1102" s="372" t="s">
        <v>511</v>
      </c>
      <c r="B1102" s="386">
        <v>5850</v>
      </c>
      <c r="C1102" s="372" t="s">
        <v>144</v>
      </c>
    </row>
    <row r="1103" spans="1:3" ht="12.75">
      <c r="A1103" s="372" t="s">
        <v>511</v>
      </c>
      <c r="B1103" s="386">
        <v>5939</v>
      </c>
      <c r="C1103" s="372" t="s">
        <v>144</v>
      </c>
    </row>
    <row r="1104" spans="1:4" ht="12.75">
      <c r="A1104" s="372" t="s">
        <v>511</v>
      </c>
      <c r="B1104" s="386">
        <v>6184</v>
      </c>
      <c r="C1104" s="372" t="s">
        <v>144</v>
      </c>
      <c r="D1104" s="372"/>
    </row>
    <row r="1105" spans="1:3" ht="12.75">
      <c r="A1105" s="372" t="s">
        <v>511</v>
      </c>
      <c r="B1105" s="386">
        <v>6232</v>
      </c>
      <c r="C1105" s="372" t="s">
        <v>144</v>
      </c>
    </row>
    <row r="1106" spans="1:3" ht="12.75">
      <c r="A1106" s="372" t="s">
        <v>511</v>
      </c>
      <c r="B1106" s="386">
        <v>6354</v>
      </c>
      <c r="C1106" s="372" t="s">
        <v>144</v>
      </c>
    </row>
    <row r="1107" spans="1:3" ht="12.75">
      <c r="A1107" s="372" t="s">
        <v>511</v>
      </c>
      <c r="B1107" s="386">
        <v>6530</v>
      </c>
      <c r="C1107" s="372" t="s">
        <v>144</v>
      </c>
    </row>
    <row r="1108" spans="1:3" ht="12.75">
      <c r="A1108" s="372" t="s">
        <v>511</v>
      </c>
      <c r="B1108" s="372" t="s">
        <v>324</v>
      </c>
      <c r="C1108" s="372" t="s">
        <v>1135</v>
      </c>
    </row>
    <row r="1109" spans="1:3" ht="12.75">
      <c r="A1109" s="372" t="s">
        <v>511</v>
      </c>
      <c r="B1109" s="372" t="s">
        <v>325</v>
      </c>
      <c r="C1109" s="372" t="s">
        <v>1239</v>
      </c>
    </row>
    <row r="1110" spans="1:3" ht="12.75">
      <c r="A1110" s="372" t="s">
        <v>511</v>
      </c>
      <c r="B1110" s="372" t="s">
        <v>326</v>
      </c>
      <c r="C1110" s="372" t="s">
        <v>1240</v>
      </c>
    </row>
    <row r="1111" spans="1:3" ht="12.75">
      <c r="A1111" s="372" t="s">
        <v>511</v>
      </c>
      <c r="B1111" s="372" t="s">
        <v>327</v>
      </c>
      <c r="C1111" s="372" t="s">
        <v>1239</v>
      </c>
    </row>
    <row r="1112" spans="1:3" ht="12.75">
      <c r="A1112" s="372" t="s">
        <v>511</v>
      </c>
      <c r="B1112" s="372" t="s">
        <v>328</v>
      </c>
      <c r="C1112" s="372" t="s">
        <v>1135</v>
      </c>
    </row>
    <row r="1113" spans="1:3" ht="12.75">
      <c r="A1113" s="372" t="s">
        <v>511</v>
      </c>
      <c r="B1113" s="372" t="s">
        <v>329</v>
      </c>
      <c r="C1113" s="372" t="s">
        <v>1241</v>
      </c>
    </row>
    <row r="1114" spans="1:3" ht="12.75">
      <c r="A1114" s="372" t="s">
        <v>511</v>
      </c>
      <c r="B1114" s="372" t="s">
        <v>330</v>
      </c>
      <c r="C1114" s="372" t="s">
        <v>1239</v>
      </c>
    </row>
    <row r="1115" spans="1:3" ht="12.75">
      <c r="A1115" s="372" t="s">
        <v>511</v>
      </c>
      <c r="B1115" s="372" t="s">
        <v>365</v>
      </c>
      <c r="C1115" s="372" t="s">
        <v>1240</v>
      </c>
    </row>
    <row r="1116" spans="1:3" ht="12.75">
      <c r="A1116" s="372" t="s">
        <v>511</v>
      </c>
      <c r="B1116" s="372" t="s">
        <v>331</v>
      </c>
      <c r="C1116" s="372" t="s">
        <v>1135</v>
      </c>
    </row>
    <row r="1117" spans="1:3" ht="12.75">
      <c r="A1117" s="372" t="s">
        <v>511</v>
      </c>
      <c r="B1117" s="372" t="s">
        <v>332</v>
      </c>
      <c r="C1117" s="372" t="s">
        <v>1241</v>
      </c>
    </row>
    <row r="1118" spans="1:3" ht="12.75">
      <c r="A1118" s="372" t="s">
        <v>511</v>
      </c>
      <c r="B1118" s="372" t="s">
        <v>333</v>
      </c>
      <c r="C1118" s="372" t="s">
        <v>1239</v>
      </c>
    </row>
    <row r="1119" spans="1:3" ht="12.75">
      <c r="A1119" s="372" t="s">
        <v>511</v>
      </c>
      <c r="B1119" s="372" t="s">
        <v>334</v>
      </c>
      <c r="C1119" s="372" t="s">
        <v>1241</v>
      </c>
    </row>
    <row r="1120" spans="1:3" ht="12.75">
      <c r="A1120" s="372" t="s">
        <v>511</v>
      </c>
      <c r="B1120" s="372" t="s">
        <v>335</v>
      </c>
      <c r="C1120" s="372" t="s">
        <v>1135</v>
      </c>
    </row>
    <row r="1121" spans="1:3" ht="12.75">
      <c r="A1121" s="372" t="s">
        <v>511</v>
      </c>
      <c r="B1121" s="372" t="s">
        <v>336</v>
      </c>
      <c r="C1121" s="372" t="s">
        <v>1241</v>
      </c>
    </row>
    <row r="1122" spans="1:3" ht="12.75">
      <c r="A1122" s="372" t="s">
        <v>511</v>
      </c>
      <c r="B1122" s="372" t="s">
        <v>337</v>
      </c>
      <c r="C1122" s="372" t="s">
        <v>1239</v>
      </c>
    </row>
    <row r="1123" spans="1:3" ht="12.75">
      <c r="A1123" s="372" t="s">
        <v>511</v>
      </c>
      <c r="B1123" s="372" t="s">
        <v>338</v>
      </c>
      <c r="C1123" s="372" t="s">
        <v>1135</v>
      </c>
    </row>
    <row r="1124" spans="1:3" ht="12.75">
      <c r="A1124" s="372" t="s">
        <v>511</v>
      </c>
      <c r="B1124" s="372" t="s">
        <v>339</v>
      </c>
      <c r="C1124" s="372" t="s">
        <v>1241</v>
      </c>
    </row>
    <row r="1125" spans="1:3" ht="12.75">
      <c r="A1125" s="372" t="s">
        <v>511</v>
      </c>
      <c r="B1125" s="372" t="s">
        <v>340</v>
      </c>
      <c r="C1125" s="372" t="s">
        <v>1241</v>
      </c>
    </row>
    <row r="1126" spans="1:3" ht="12.75">
      <c r="A1126" s="372" t="s">
        <v>511</v>
      </c>
      <c r="B1126" s="372" t="s">
        <v>341</v>
      </c>
      <c r="C1126" s="372" t="s">
        <v>1241</v>
      </c>
    </row>
    <row r="1127" spans="1:3" ht="12.75">
      <c r="A1127" s="372" t="s">
        <v>511</v>
      </c>
      <c r="B1127" s="372" t="s">
        <v>342</v>
      </c>
      <c r="C1127" s="372" t="s">
        <v>1135</v>
      </c>
    </row>
    <row r="1128" spans="1:3" ht="12.75">
      <c r="A1128" s="372" t="s">
        <v>511</v>
      </c>
      <c r="B1128" s="372" t="s">
        <v>364</v>
      </c>
      <c r="C1128" s="372" t="s">
        <v>1240</v>
      </c>
    </row>
    <row r="1129" spans="1:3" ht="12.75">
      <c r="A1129" s="372" t="s">
        <v>511</v>
      </c>
      <c r="B1129" s="372" t="s">
        <v>343</v>
      </c>
      <c r="C1129" s="372" t="s">
        <v>1241</v>
      </c>
    </row>
    <row r="1130" spans="1:3" ht="12.75">
      <c r="A1130" s="372" t="s">
        <v>511</v>
      </c>
      <c r="B1130" s="372" t="s">
        <v>344</v>
      </c>
      <c r="C1130" s="372" t="s">
        <v>1239</v>
      </c>
    </row>
    <row r="1131" spans="1:3" ht="12.75">
      <c r="A1131" s="372" t="s">
        <v>511</v>
      </c>
      <c r="B1131" s="372" t="s">
        <v>345</v>
      </c>
      <c r="C1131" s="372" t="s">
        <v>1241</v>
      </c>
    </row>
    <row r="1132" spans="1:3" ht="12.75">
      <c r="A1132" s="372" t="s">
        <v>511</v>
      </c>
      <c r="B1132" s="372" t="s">
        <v>346</v>
      </c>
      <c r="C1132" s="372" t="s">
        <v>1135</v>
      </c>
    </row>
    <row r="1133" spans="1:3" ht="12.75">
      <c r="A1133" s="372" t="s">
        <v>511</v>
      </c>
      <c r="B1133" s="372" t="s">
        <v>347</v>
      </c>
      <c r="C1133" s="372" t="s">
        <v>1241</v>
      </c>
    </row>
    <row r="1134" spans="1:3" ht="12.75">
      <c r="A1134" s="372" t="s">
        <v>511</v>
      </c>
      <c r="B1134" s="372" t="s">
        <v>348</v>
      </c>
      <c r="C1134" s="372" t="s">
        <v>1239</v>
      </c>
    </row>
    <row r="1135" spans="1:3" ht="12.75">
      <c r="A1135" s="372" t="s">
        <v>511</v>
      </c>
      <c r="B1135" s="372" t="s">
        <v>349</v>
      </c>
      <c r="C1135" s="372" t="s">
        <v>1135</v>
      </c>
    </row>
    <row r="1136" spans="1:3" ht="12.75">
      <c r="A1136" s="372" t="s">
        <v>511</v>
      </c>
      <c r="B1136" s="372" t="s">
        <v>350</v>
      </c>
      <c r="C1136" s="372" t="s">
        <v>1241</v>
      </c>
    </row>
    <row r="1137" spans="1:3" ht="12.75">
      <c r="A1137" s="372" t="s">
        <v>511</v>
      </c>
      <c r="B1137" s="372" t="s">
        <v>351</v>
      </c>
      <c r="C1137" s="372" t="s">
        <v>1239</v>
      </c>
    </row>
    <row r="1138" spans="1:3" ht="12.75">
      <c r="A1138" s="372" t="s">
        <v>511</v>
      </c>
      <c r="B1138" s="372" t="s">
        <v>352</v>
      </c>
      <c r="C1138" s="372" t="s">
        <v>1135</v>
      </c>
    </row>
    <row r="1139" spans="1:3" ht="12.75">
      <c r="A1139" s="372" t="s">
        <v>511</v>
      </c>
      <c r="B1139" s="372" t="s">
        <v>363</v>
      </c>
      <c r="C1139" s="372" t="s">
        <v>1240</v>
      </c>
    </row>
    <row r="1140" spans="1:3" ht="12.75">
      <c r="A1140" s="372" t="s">
        <v>511</v>
      </c>
      <c r="B1140" s="372" t="s">
        <v>353</v>
      </c>
      <c r="C1140" s="372" t="s">
        <v>1241</v>
      </c>
    </row>
    <row r="1141" spans="1:3" ht="12.75">
      <c r="A1141" s="372" t="s">
        <v>511</v>
      </c>
      <c r="B1141" s="372" t="s">
        <v>362</v>
      </c>
      <c r="C1141" s="372" t="s">
        <v>1240</v>
      </c>
    </row>
    <row r="1142" spans="1:3" ht="12.75">
      <c r="A1142" s="372" t="s">
        <v>511</v>
      </c>
      <c r="B1142" s="372" t="s">
        <v>354</v>
      </c>
      <c r="C1142" s="372" t="s">
        <v>1241</v>
      </c>
    </row>
    <row r="1143" spans="1:3" ht="12.75">
      <c r="A1143" s="372" t="s">
        <v>511</v>
      </c>
      <c r="B1143" s="372" t="s">
        <v>355</v>
      </c>
      <c r="C1143" s="372" t="s">
        <v>1239</v>
      </c>
    </row>
    <row r="1144" spans="1:3" ht="12.75">
      <c r="A1144" s="372" t="s">
        <v>511</v>
      </c>
      <c r="B1144" s="372" t="s">
        <v>356</v>
      </c>
      <c r="C1144" s="372" t="s">
        <v>1241</v>
      </c>
    </row>
    <row r="1145" spans="1:3" ht="12.75">
      <c r="A1145" s="372" t="s">
        <v>511</v>
      </c>
      <c r="B1145" s="372" t="s">
        <v>357</v>
      </c>
      <c r="C1145" s="372" t="s">
        <v>1239</v>
      </c>
    </row>
    <row r="1146" spans="1:3" ht="12.75">
      <c r="A1146" s="372" t="s">
        <v>511</v>
      </c>
      <c r="B1146" s="372" t="s">
        <v>358</v>
      </c>
      <c r="C1146" s="372" t="s">
        <v>1135</v>
      </c>
    </row>
    <row r="1147" spans="1:3" ht="12.75">
      <c r="A1147" s="372" t="s">
        <v>511</v>
      </c>
      <c r="B1147" s="372" t="s">
        <v>359</v>
      </c>
      <c r="C1147" s="372" t="s">
        <v>1240</v>
      </c>
    </row>
    <row r="1148" spans="1:3" ht="12.75">
      <c r="A1148" s="372" t="s">
        <v>511</v>
      </c>
      <c r="B1148" s="372" t="s">
        <v>360</v>
      </c>
      <c r="C1148" s="372" t="s">
        <v>1241</v>
      </c>
    </row>
    <row r="1149" spans="1:3" ht="12.75">
      <c r="A1149" s="372" t="s">
        <v>511</v>
      </c>
      <c r="B1149" s="372" t="s">
        <v>361</v>
      </c>
      <c r="C1149" s="372" t="s">
        <v>1241</v>
      </c>
    </row>
    <row r="1150" ht="12.75">
      <c r="A1150" s="372" t="s">
        <v>511</v>
      </c>
    </row>
    <row r="1151" ht="12.75">
      <c r="A1151" s="372" t="s">
        <v>511</v>
      </c>
    </row>
    <row r="1152" ht="12.75">
      <c r="A1152" s="372" t="s">
        <v>511</v>
      </c>
    </row>
    <row r="1153" ht="12.75">
      <c r="A1153" s="372" t="s">
        <v>511</v>
      </c>
    </row>
    <row r="1154" ht="12.75">
      <c r="A1154" s="372" t="s">
        <v>511</v>
      </c>
    </row>
    <row r="1155" ht="12.75">
      <c r="A1155" s="372" t="s">
        <v>511</v>
      </c>
    </row>
    <row r="1156" ht="12.75">
      <c r="A1156" s="372" t="s">
        <v>511</v>
      </c>
    </row>
    <row r="1157" ht="12.75">
      <c r="A1157" s="372" t="s">
        <v>511</v>
      </c>
    </row>
    <row r="1158" ht="12.75">
      <c r="A1158" s="372" t="s">
        <v>511</v>
      </c>
    </row>
    <row r="1159" ht="12.75">
      <c r="A1159" s="372" t="s">
        <v>511</v>
      </c>
    </row>
    <row r="1160" ht="12.75">
      <c r="A1160" s="372" t="s">
        <v>511</v>
      </c>
    </row>
    <row r="1161" ht="12.75">
      <c r="A1161" s="372" t="s">
        <v>511</v>
      </c>
    </row>
    <row r="1162" ht="12.75">
      <c r="A1162" s="372" t="s">
        <v>511</v>
      </c>
    </row>
    <row r="1163" ht="12.75">
      <c r="A1163" s="372" t="s">
        <v>511</v>
      </c>
    </row>
    <row r="1164" ht="12.75">
      <c r="A1164" s="372" t="s">
        <v>511</v>
      </c>
    </row>
    <row r="1165" ht="12.75">
      <c r="A1165" s="372" t="s">
        <v>511</v>
      </c>
    </row>
    <row r="1166" ht="12.75">
      <c r="A1166" s="372" t="s">
        <v>511</v>
      </c>
    </row>
    <row r="1167" ht="12.75">
      <c r="A1167" s="372" t="s">
        <v>511</v>
      </c>
    </row>
    <row r="1168" ht="12.75">
      <c r="A1168" s="372" t="s">
        <v>511</v>
      </c>
    </row>
    <row r="1169" ht="12.75">
      <c r="A1169" s="372" t="s">
        <v>511</v>
      </c>
    </row>
    <row r="1170" ht="12.75">
      <c r="A1170" s="372" t="s">
        <v>511</v>
      </c>
    </row>
    <row r="1171" ht="12.75">
      <c r="A1171" s="372" t="s">
        <v>511</v>
      </c>
    </row>
    <row r="1172" ht="12.75">
      <c r="A1172" s="372" t="s">
        <v>511</v>
      </c>
    </row>
    <row r="1173" ht="12.75">
      <c r="A1173" s="372" t="s">
        <v>511</v>
      </c>
    </row>
    <row r="1174" ht="12.75">
      <c r="A1174" s="372" t="s">
        <v>511</v>
      </c>
    </row>
    <row r="1175" ht="12.75">
      <c r="A1175" s="372" t="s">
        <v>511</v>
      </c>
    </row>
    <row r="1176" ht="12.75">
      <c r="A1176" s="372" t="s">
        <v>511</v>
      </c>
    </row>
    <row r="1177" ht="12.75">
      <c r="A1177" s="372" t="s">
        <v>511</v>
      </c>
    </row>
    <row r="1178" ht="12.75">
      <c r="A1178" s="372" t="s">
        <v>511</v>
      </c>
    </row>
    <row r="1179" ht="12.75">
      <c r="A1179" s="372" t="s">
        <v>511</v>
      </c>
    </row>
    <row r="1180" ht="12.75">
      <c r="A1180" s="372" t="s">
        <v>511</v>
      </c>
    </row>
    <row r="1181" ht="12.75">
      <c r="A1181" s="372" t="s">
        <v>511</v>
      </c>
    </row>
    <row r="1182" ht="12.75">
      <c r="A1182" s="372" t="s">
        <v>511</v>
      </c>
    </row>
    <row r="1183" ht="12.75">
      <c r="A1183" s="372" t="s">
        <v>511</v>
      </c>
    </row>
    <row r="1184" ht="12.75">
      <c r="A1184" s="372" t="s">
        <v>511</v>
      </c>
    </row>
    <row r="1185" ht="12.75">
      <c r="A1185" s="372" t="s">
        <v>511</v>
      </c>
    </row>
    <row r="1186" ht="12.75">
      <c r="A1186" s="372" t="s">
        <v>511</v>
      </c>
    </row>
    <row r="1187" ht="12.75">
      <c r="A1187" s="372" t="s">
        <v>511</v>
      </c>
    </row>
    <row r="1188" ht="12.75">
      <c r="A1188" s="372" t="s">
        <v>511</v>
      </c>
    </row>
    <row r="1189" ht="12.75">
      <c r="A1189" s="372" t="s">
        <v>511</v>
      </c>
    </row>
    <row r="1190" ht="12.75">
      <c r="A1190" s="372" t="s">
        <v>511</v>
      </c>
    </row>
    <row r="1191" ht="12.75">
      <c r="A1191" s="372" t="s">
        <v>511</v>
      </c>
    </row>
    <row r="1192" ht="12.75">
      <c r="A1192" s="372" t="s">
        <v>511</v>
      </c>
    </row>
    <row r="1193" ht="12.75">
      <c r="A1193" s="372" t="s">
        <v>511</v>
      </c>
    </row>
    <row r="1194" ht="12.75">
      <c r="A1194" s="372" t="s">
        <v>511</v>
      </c>
    </row>
    <row r="1195" ht="12.75">
      <c r="A1195" s="372" t="s">
        <v>511</v>
      </c>
    </row>
    <row r="1196" ht="12.75">
      <c r="A1196" s="372" t="s">
        <v>511</v>
      </c>
    </row>
    <row r="1197" ht="12.75">
      <c r="A1197" s="372" t="s">
        <v>511</v>
      </c>
    </row>
    <row r="1198" ht="12.75">
      <c r="A1198" s="372" t="s">
        <v>511</v>
      </c>
    </row>
    <row r="1199" ht="12.75">
      <c r="A1199" s="372" t="s">
        <v>511</v>
      </c>
    </row>
    <row r="1200" spans="1:3" ht="12.75">
      <c r="A1200" s="372" t="s">
        <v>506</v>
      </c>
      <c r="B1200" s="372" t="s">
        <v>461</v>
      </c>
      <c r="C1200" s="372" t="s">
        <v>1240</v>
      </c>
    </row>
    <row r="1201" spans="1:3" ht="12.75">
      <c r="A1201" s="372" t="s">
        <v>506</v>
      </c>
      <c r="B1201" s="372" t="s">
        <v>462</v>
      </c>
      <c r="C1201" s="372" t="s">
        <v>1241</v>
      </c>
    </row>
    <row r="1202" spans="1:3" ht="12.75">
      <c r="A1202" s="372" t="s">
        <v>506</v>
      </c>
      <c r="B1202" s="372" t="s">
        <v>901</v>
      </c>
      <c r="C1202" s="372" t="s">
        <v>1239</v>
      </c>
    </row>
    <row r="1203" spans="1:3" ht="12.75">
      <c r="A1203" s="372" t="s">
        <v>506</v>
      </c>
      <c r="B1203" s="372" t="s">
        <v>464</v>
      </c>
      <c r="C1203" s="372" t="s">
        <v>1239</v>
      </c>
    </row>
    <row r="1204" spans="1:3" ht="12.75">
      <c r="A1204" s="372" t="s">
        <v>506</v>
      </c>
      <c r="B1204" s="372" t="s">
        <v>465</v>
      </c>
      <c r="C1204" s="372" t="s">
        <v>1241</v>
      </c>
    </row>
    <row r="1205" spans="1:3" ht="12.75">
      <c r="A1205" s="372" t="s">
        <v>506</v>
      </c>
      <c r="B1205" s="372" t="s">
        <v>466</v>
      </c>
      <c r="C1205" s="372" t="s">
        <v>1239</v>
      </c>
    </row>
    <row r="1206" spans="1:3" ht="12.75">
      <c r="A1206" s="372" t="s">
        <v>506</v>
      </c>
      <c r="B1206" s="372" t="s">
        <v>491</v>
      </c>
      <c r="C1206" s="372" t="s">
        <v>1239</v>
      </c>
    </row>
    <row r="1207" spans="1:3" ht="12.75">
      <c r="A1207" s="372" t="s">
        <v>506</v>
      </c>
      <c r="B1207" s="372" t="s">
        <v>467</v>
      </c>
      <c r="C1207" s="372" t="s">
        <v>1135</v>
      </c>
    </row>
    <row r="1208" spans="1:3" ht="12.75">
      <c r="A1208" s="372" t="s">
        <v>506</v>
      </c>
      <c r="B1208" s="372" t="s">
        <v>484</v>
      </c>
      <c r="C1208" s="372" t="s">
        <v>1135</v>
      </c>
    </row>
    <row r="1209" spans="1:3" ht="12.75">
      <c r="A1209" s="372" t="s">
        <v>506</v>
      </c>
      <c r="B1209" s="372" t="s">
        <v>469</v>
      </c>
      <c r="C1209" s="372" t="s">
        <v>1240</v>
      </c>
    </row>
    <row r="1210" spans="1:3" ht="12.75">
      <c r="A1210" s="372" t="s">
        <v>506</v>
      </c>
      <c r="B1210" s="372" t="s">
        <v>468</v>
      </c>
      <c r="C1210" s="372" t="s">
        <v>1241</v>
      </c>
    </row>
    <row r="1211" spans="1:3" ht="12.75">
      <c r="A1211" s="372" t="s">
        <v>506</v>
      </c>
      <c r="B1211" s="372" t="s">
        <v>470</v>
      </c>
      <c r="C1211" s="372" t="s">
        <v>1239</v>
      </c>
    </row>
    <row r="1212" spans="1:3" ht="12.75">
      <c r="A1212" s="372" t="s">
        <v>506</v>
      </c>
      <c r="B1212" s="372" t="s">
        <v>904</v>
      </c>
      <c r="C1212" s="372" t="s">
        <v>1239</v>
      </c>
    </row>
    <row r="1213" spans="1:3" ht="12.75">
      <c r="A1213" s="372" t="s">
        <v>506</v>
      </c>
      <c r="B1213" s="372" t="s">
        <v>471</v>
      </c>
      <c r="C1213" s="372" t="s">
        <v>1239</v>
      </c>
    </row>
    <row r="1214" spans="1:3" ht="12.75">
      <c r="A1214" s="372" t="s">
        <v>506</v>
      </c>
      <c r="B1214" s="372" t="s">
        <v>472</v>
      </c>
      <c r="C1214" s="372" t="s">
        <v>144</v>
      </c>
    </row>
    <row r="1215" spans="1:3" ht="12.75">
      <c r="A1215" s="372" t="s">
        <v>506</v>
      </c>
      <c r="B1215" s="372" t="s">
        <v>474</v>
      </c>
      <c r="C1215" s="372" t="s">
        <v>144</v>
      </c>
    </row>
    <row r="1216" spans="1:3" ht="12.75">
      <c r="A1216" s="372" t="s">
        <v>506</v>
      </c>
      <c r="B1216" s="372" t="s">
        <v>489</v>
      </c>
      <c r="C1216" s="372" t="s">
        <v>1241</v>
      </c>
    </row>
    <row r="1217" spans="1:3" ht="12.75">
      <c r="A1217" s="372" t="s">
        <v>506</v>
      </c>
      <c r="B1217" s="372" t="s">
        <v>473</v>
      </c>
      <c r="C1217" s="383" t="s">
        <v>150</v>
      </c>
    </row>
    <row r="1218" spans="1:3" ht="12.75">
      <c r="A1218" s="372" t="s">
        <v>506</v>
      </c>
      <c r="B1218" s="372" t="s">
        <v>492</v>
      </c>
      <c r="C1218" s="372" t="s">
        <v>1135</v>
      </c>
    </row>
    <row r="1219" spans="1:3" ht="12.75">
      <c r="A1219" s="372" t="s">
        <v>506</v>
      </c>
      <c r="B1219" s="372" t="s">
        <v>493</v>
      </c>
      <c r="C1219" s="372" t="s">
        <v>1240</v>
      </c>
    </row>
    <row r="1220" spans="1:3" ht="12.75">
      <c r="A1220" s="372" t="s">
        <v>506</v>
      </c>
      <c r="B1220" s="372" t="s">
        <v>475</v>
      </c>
      <c r="C1220" s="372" t="s">
        <v>1239</v>
      </c>
    </row>
    <row r="1221" spans="1:3" ht="12.75">
      <c r="A1221" s="372" t="s">
        <v>506</v>
      </c>
      <c r="B1221" s="372" t="s">
        <v>476</v>
      </c>
      <c r="C1221" s="372" t="s">
        <v>144</v>
      </c>
    </row>
    <row r="1222" spans="1:3" ht="12.75">
      <c r="A1222" s="372" t="s">
        <v>506</v>
      </c>
      <c r="B1222" s="372" t="s">
        <v>477</v>
      </c>
      <c r="C1222" s="372" t="s">
        <v>1239</v>
      </c>
    </row>
    <row r="1223" spans="1:3" ht="12.75">
      <c r="A1223" s="372" t="s">
        <v>506</v>
      </c>
      <c r="B1223" s="372" t="s">
        <v>487</v>
      </c>
      <c r="C1223" s="372" t="s">
        <v>1239</v>
      </c>
    </row>
    <row r="1224" spans="1:3" ht="12.75">
      <c r="A1224" s="372" t="s">
        <v>506</v>
      </c>
      <c r="B1224" s="372" t="s">
        <v>478</v>
      </c>
      <c r="C1224" s="372" t="s">
        <v>1239</v>
      </c>
    </row>
    <row r="1225" spans="1:3" ht="12.75">
      <c r="A1225" s="372" t="s">
        <v>506</v>
      </c>
      <c r="B1225" s="372" t="s">
        <v>479</v>
      </c>
      <c r="C1225" s="372" t="s">
        <v>144</v>
      </c>
    </row>
    <row r="1226" spans="1:3" ht="12.75">
      <c r="A1226" s="372" t="s">
        <v>506</v>
      </c>
      <c r="B1226" s="372" t="s">
        <v>494</v>
      </c>
      <c r="C1226" s="372" t="s">
        <v>1240</v>
      </c>
    </row>
    <row r="1227" spans="1:3" ht="12.75">
      <c r="A1227" s="372" t="s">
        <v>506</v>
      </c>
      <c r="B1227" s="372" t="s">
        <v>488</v>
      </c>
      <c r="C1227" s="372" t="s">
        <v>1241</v>
      </c>
    </row>
    <row r="1228" spans="1:3" ht="12.75">
      <c r="A1228" s="372" t="s">
        <v>506</v>
      </c>
      <c r="B1228" s="372" t="s">
        <v>480</v>
      </c>
      <c r="C1228" s="372" t="s">
        <v>1239</v>
      </c>
    </row>
    <row r="1229" spans="1:3" ht="12.75">
      <c r="A1229" s="372" t="s">
        <v>506</v>
      </c>
      <c r="B1229" s="372" t="s">
        <v>495</v>
      </c>
      <c r="C1229" s="372" t="s">
        <v>1135</v>
      </c>
    </row>
    <row r="1230" spans="1:3" ht="12.75">
      <c r="A1230" s="372" t="s">
        <v>506</v>
      </c>
      <c r="B1230" s="372" t="s">
        <v>496</v>
      </c>
      <c r="C1230" s="372" t="s">
        <v>1240</v>
      </c>
    </row>
    <row r="1231" spans="1:3" ht="12.75">
      <c r="A1231" s="372" t="s">
        <v>506</v>
      </c>
      <c r="B1231" s="372" t="s">
        <v>485</v>
      </c>
      <c r="C1231" s="372" t="s">
        <v>1241</v>
      </c>
    </row>
    <row r="1232" spans="1:3" ht="12.75">
      <c r="A1232" s="372" t="s">
        <v>506</v>
      </c>
      <c r="B1232" s="372" t="s">
        <v>481</v>
      </c>
      <c r="C1232" s="372" t="s">
        <v>1239</v>
      </c>
    </row>
    <row r="1233" spans="1:3" ht="12.75">
      <c r="A1233" s="372" t="s">
        <v>506</v>
      </c>
      <c r="B1233" s="372" t="s">
        <v>497</v>
      </c>
      <c r="C1233" s="372" t="s">
        <v>1240</v>
      </c>
    </row>
    <row r="1234" spans="1:3" ht="12.75">
      <c r="A1234" s="372" t="s">
        <v>506</v>
      </c>
      <c r="B1234" s="372" t="s">
        <v>498</v>
      </c>
      <c r="C1234" s="372" t="s">
        <v>1241</v>
      </c>
    </row>
    <row r="1235" spans="1:3" ht="12.75">
      <c r="A1235" s="372" t="s">
        <v>506</v>
      </c>
      <c r="B1235" s="372" t="s">
        <v>482</v>
      </c>
      <c r="C1235" s="372" t="s">
        <v>1239</v>
      </c>
    </row>
    <row r="1236" spans="1:3" ht="12.75">
      <c r="A1236" s="372" t="s">
        <v>506</v>
      </c>
      <c r="B1236" s="372" t="s">
        <v>483</v>
      </c>
      <c r="C1236" s="383" t="s">
        <v>152</v>
      </c>
    </row>
    <row r="1237" spans="1:3" ht="12.75">
      <c r="A1237" s="372" t="s">
        <v>506</v>
      </c>
      <c r="B1237" s="372" t="s">
        <v>486</v>
      </c>
      <c r="C1237" s="372" t="s">
        <v>144</v>
      </c>
    </row>
    <row r="1238" spans="1:3" ht="12.75">
      <c r="A1238" s="372" t="s">
        <v>506</v>
      </c>
      <c r="B1238" s="372" t="s">
        <v>499</v>
      </c>
      <c r="C1238" s="372" t="s">
        <v>1240</v>
      </c>
    </row>
    <row r="1239" spans="1:3" ht="12.75">
      <c r="A1239" s="372" t="s">
        <v>506</v>
      </c>
      <c r="B1239" s="372" t="s">
        <v>490</v>
      </c>
      <c r="C1239" s="372" t="s">
        <v>1239</v>
      </c>
    </row>
    <row r="1240" spans="1:3" ht="12.75">
      <c r="A1240" s="372" t="s">
        <v>506</v>
      </c>
      <c r="B1240" s="372" t="s">
        <v>501</v>
      </c>
      <c r="C1240" s="372" t="s">
        <v>1241</v>
      </c>
    </row>
    <row r="1241" spans="1:3" ht="12.75">
      <c r="A1241" s="372" t="s">
        <v>506</v>
      </c>
      <c r="B1241" s="372" t="s">
        <v>500</v>
      </c>
      <c r="C1241" s="372" t="s">
        <v>1240</v>
      </c>
    </row>
    <row r="1242" spans="1:3" ht="12.75">
      <c r="A1242" s="372" t="s">
        <v>506</v>
      </c>
      <c r="B1242" s="372" t="s">
        <v>502</v>
      </c>
      <c r="C1242" s="372" t="s">
        <v>1241</v>
      </c>
    </row>
    <row r="1243" spans="1:3" ht="12.75">
      <c r="A1243" s="372" t="s">
        <v>506</v>
      </c>
      <c r="B1243" s="372" t="s">
        <v>902</v>
      </c>
      <c r="C1243" s="372" t="s">
        <v>1239</v>
      </c>
    </row>
    <row r="1244" spans="1:3" ht="12.75">
      <c r="A1244" s="372" t="s">
        <v>506</v>
      </c>
      <c r="B1244" s="372" t="s">
        <v>903</v>
      </c>
      <c r="C1244" s="372" t="s">
        <v>1130</v>
      </c>
    </row>
    <row r="1245" spans="1:3" ht="12.75">
      <c r="A1245" s="372" t="s">
        <v>506</v>
      </c>
      <c r="B1245" s="372" t="s">
        <v>905</v>
      </c>
      <c r="C1245" s="372" t="s">
        <v>1239</v>
      </c>
    </row>
    <row r="1246" spans="1:3" ht="12.75">
      <c r="A1246" s="372" t="s">
        <v>506</v>
      </c>
      <c r="B1246" s="372" t="s">
        <v>912</v>
      </c>
      <c r="C1246" s="375" t="s">
        <v>145</v>
      </c>
    </row>
    <row r="1247" spans="1:3" ht="12.75">
      <c r="A1247" s="372" t="s">
        <v>506</v>
      </c>
      <c r="B1247" s="372" t="s">
        <v>906</v>
      </c>
      <c r="C1247" s="372" t="s">
        <v>1239</v>
      </c>
    </row>
    <row r="1248" spans="1:3" ht="12.75">
      <c r="A1248" s="372" t="s">
        <v>506</v>
      </c>
      <c r="B1248" s="372" t="s">
        <v>907</v>
      </c>
      <c r="C1248" s="372" t="s">
        <v>1239</v>
      </c>
    </row>
    <row r="1249" spans="1:3" ht="12.75">
      <c r="A1249" s="372" t="s">
        <v>506</v>
      </c>
      <c r="B1249" s="372" t="s">
        <v>908</v>
      </c>
      <c r="C1249" s="375" t="s">
        <v>156</v>
      </c>
    </row>
    <row r="1250" spans="1:3" ht="12.75">
      <c r="A1250" s="372" t="s">
        <v>506</v>
      </c>
      <c r="B1250" s="372" t="s">
        <v>909</v>
      </c>
      <c r="C1250" s="372" t="s">
        <v>1239</v>
      </c>
    </row>
    <row r="1251" spans="1:3" ht="12.75">
      <c r="A1251" s="372" t="s">
        <v>506</v>
      </c>
      <c r="B1251" s="372" t="s">
        <v>910</v>
      </c>
      <c r="C1251" s="372" t="s">
        <v>1239</v>
      </c>
    </row>
    <row r="1252" spans="1:3" ht="12.75">
      <c r="A1252" s="372" t="s">
        <v>506</v>
      </c>
      <c r="B1252" s="372" t="s">
        <v>911</v>
      </c>
      <c r="C1252" s="372" t="s">
        <v>1239</v>
      </c>
    </row>
    <row r="1253" ht="12.75">
      <c r="A1253" s="372" t="s">
        <v>506</v>
      </c>
    </row>
    <row r="1254" ht="12.75">
      <c r="A1254" s="372" t="s">
        <v>506</v>
      </c>
    </row>
    <row r="1255" ht="12.75">
      <c r="A1255" s="372" t="s">
        <v>506</v>
      </c>
    </row>
    <row r="1256" ht="12.75">
      <c r="A1256" s="372" t="s">
        <v>506</v>
      </c>
    </row>
    <row r="1257" ht="12.75">
      <c r="A1257" s="372" t="s">
        <v>506</v>
      </c>
    </row>
    <row r="1258" ht="12.75">
      <c r="A1258" s="372" t="s">
        <v>506</v>
      </c>
    </row>
    <row r="1259" ht="12.75">
      <c r="A1259" s="372" t="s">
        <v>506</v>
      </c>
    </row>
    <row r="1260" ht="12.75">
      <c r="A1260" s="372" t="s">
        <v>506</v>
      </c>
    </row>
    <row r="1261" ht="12.75">
      <c r="A1261" s="372" t="s">
        <v>506</v>
      </c>
    </row>
    <row r="1262" ht="12.75">
      <c r="A1262" s="372" t="s">
        <v>506</v>
      </c>
    </row>
    <row r="1263" ht="12.75">
      <c r="A1263" s="372" t="s">
        <v>506</v>
      </c>
    </row>
    <row r="1264" ht="12.75">
      <c r="A1264" s="372" t="s">
        <v>506</v>
      </c>
    </row>
    <row r="1265" ht="12.75">
      <c r="A1265" s="372" t="s">
        <v>506</v>
      </c>
    </row>
    <row r="1266" ht="12.75">
      <c r="A1266" s="372" t="s">
        <v>506</v>
      </c>
    </row>
    <row r="1267" ht="12.75">
      <c r="A1267" s="372" t="s">
        <v>506</v>
      </c>
    </row>
    <row r="1268" ht="12.75">
      <c r="A1268" s="372" t="s">
        <v>506</v>
      </c>
    </row>
    <row r="1269" ht="12.75">
      <c r="A1269" s="372" t="s">
        <v>506</v>
      </c>
    </row>
    <row r="1270" ht="12.75">
      <c r="A1270" s="372" t="s">
        <v>506</v>
      </c>
    </row>
    <row r="1271" ht="12.75">
      <c r="A1271" s="372" t="s">
        <v>506</v>
      </c>
    </row>
    <row r="1272" ht="12.75">
      <c r="A1272" s="372" t="s">
        <v>506</v>
      </c>
    </row>
    <row r="1273" ht="12.75">
      <c r="A1273" s="372" t="s">
        <v>506</v>
      </c>
    </row>
    <row r="1274" ht="12.75">
      <c r="A1274" s="372" t="s">
        <v>506</v>
      </c>
    </row>
    <row r="1275" ht="12.75">
      <c r="A1275" s="372" t="s">
        <v>506</v>
      </c>
    </row>
    <row r="1276" ht="12.75">
      <c r="A1276" s="372" t="s">
        <v>506</v>
      </c>
    </row>
    <row r="1277" ht="12.75">
      <c r="A1277" s="372" t="s">
        <v>506</v>
      </c>
    </row>
    <row r="1278" ht="12.75">
      <c r="A1278" s="372" t="s">
        <v>506</v>
      </c>
    </row>
    <row r="1279" ht="12.75">
      <c r="A1279" s="372" t="s">
        <v>506</v>
      </c>
    </row>
    <row r="1280" ht="12.75">
      <c r="A1280" s="372" t="s">
        <v>506</v>
      </c>
    </row>
    <row r="1281" ht="12.75">
      <c r="A1281" s="372" t="s">
        <v>506</v>
      </c>
    </row>
    <row r="1282" ht="12.75">
      <c r="A1282" s="372" t="s">
        <v>506</v>
      </c>
    </row>
    <row r="1283" ht="12.75">
      <c r="A1283" s="372" t="s">
        <v>506</v>
      </c>
    </row>
    <row r="1284" ht="12.75">
      <c r="A1284" s="372" t="s">
        <v>506</v>
      </c>
    </row>
    <row r="1285" ht="12.75">
      <c r="A1285" s="372" t="s">
        <v>506</v>
      </c>
    </row>
    <row r="1286" ht="12.75">
      <c r="A1286" s="372" t="s">
        <v>506</v>
      </c>
    </row>
    <row r="1287" ht="12.75">
      <c r="A1287" s="372" t="s">
        <v>506</v>
      </c>
    </row>
    <row r="1288" ht="12.75">
      <c r="A1288" s="372" t="s">
        <v>506</v>
      </c>
    </row>
    <row r="1289" ht="12.75">
      <c r="A1289" s="372" t="s">
        <v>506</v>
      </c>
    </row>
    <row r="1290" ht="12.75">
      <c r="A1290" s="372" t="s">
        <v>506</v>
      </c>
    </row>
    <row r="1291" ht="12.75">
      <c r="A1291" s="372" t="s">
        <v>506</v>
      </c>
    </row>
    <row r="1292" ht="12.75">
      <c r="A1292" s="372" t="s">
        <v>506</v>
      </c>
    </row>
    <row r="1293" ht="12.75">
      <c r="A1293" s="372" t="s">
        <v>506</v>
      </c>
    </row>
    <row r="1294" ht="12.75">
      <c r="A1294" s="372" t="s">
        <v>506</v>
      </c>
    </row>
    <row r="1295" ht="12.75">
      <c r="A1295" s="372" t="s">
        <v>506</v>
      </c>
    </row>
    <row r="1296" ht="12.75">
      <c r="A1296" s="372" t="s">
        <v>506</v>
      </c>
    </row>
    <row r="1297" ht="12.75">
      <c r="A1297" s="372" t="s">
        <v>506</v>
      </c>
    </row>
    <row r="1298" ht="12.75">
      <c r="A1298" s="372" t="s">
        <v>506</v>
      </c>
    </row>
    <row r="1299" ht="12.75">
      <c r="A1299" s="372" t="s">
        <v>506</v>
      </c>
    </row>
    <row r="1300" spans="1:3" ht="12.75">
      <c r="A1300" s="372" t="s">
        <v>505</v>
      </c>
      <c r="B1300" s="372" t="s">
        <v>585</v>
      </c>
      <c r="C1300" s="372" t="s">
        <v>1241</v>
      </c>
    </row>
    <row r="1301" spans="1:3" ht="12.75">
      <c r="A1301" s="372" t="s">
        <v>505</v>
      </c>
      <c r="B1301" s="372" t="s">
        <v>586</v>
      </c>
      <c r="C1301" s="372" t="s">
        <v>1241</v>
      </c>
    </row>
    <row r="1302" spans="1:3" ht="12.75">
      <c r="A1302" s="372" t="s">
        <v>505</v>
      </c>
      <c r="B1302" s="372" t="s">
        <v>587</v>
      </c>
      <c r="C1302" s="372" t="s">
        <v>1240</v>
      </c>
    </row>
    <row r="1303" spans="1:3" ht="12.75">
      <c r="A1303" s="372" t="s">
        <v>505</v>
      </c>
      <c r="B1303" s="372" t="s">
        <v>588</v>
      </c>
      <c r="C1303" s="372" t="s">
        <v>1135</v>
      </c>
    </row>
    <row r="1304" spans="1:3" ht="12.75">
      <c r="A1304" s="372" t="s">
        <v>505</v>
      </c>
      <c r="B1304" s="372" t="s">
        <v>589</v>
      </c>
      <c r="C1304" s="372" t="s">
        <v>1239</v>
      </c>
    </row>
    <row r="1305" spans="1:3" ht="12.75">
      <c r="A1305" s="372" t="s">
        <v>505</v>
      </c>
      <c r="B1305" s="372" t="s">
        <v>590</v>
      </c>
      <c r="C1305" s="372" t="s">
        <v>1240</v>
      </c>
    </row>
    <row r="1306" spans="1:3" ht="12.75">
      <c r="A1306" s="372" t="s">
        <v>505</v>
      </c>
      <c r="B1306" s="372" t="s">
        <v>591</v>
      </c>
      <c r="C1306" s="372" t="s">
        <v>1135</v>
      </c>
    </row>
    <row r="1307" spans="1:3" ht="12.75">
      <c r="A1307" s="372" t="s">
        <v>505</v>
      </c>
      <c r="B1307" s="372" t="s">
        <v>592</v>
      </c>
      <c r="C1307" s="372" t="s">
        <v>144</v>
      </c>
    </row>
    <row r="1308" spans="1:3" ht="12.75">
      <c r="A1308" s="372" t="s">
        <v>505</v>
      </c>
      <c r="B1308" s="372" t="s">
        <v>593</v>
      </c>
      <c r="C1308" s="372" t="s">
        <v>1241</v>
      </c>
    </row>
    <row r="1309" spans="1:3" ht="12.75">
      <c r="A1309" s="372" t="s">
        <v>505</v>
      </c>
      <c r="B1309" s="372" t="s">
        <v>594</v>
      </c>
      <c r="C1309" s="372" t="s">
        <v>1135</v>
      </c>
    </row>
    <row r="1310" spans="1:3" ht="12.75">
      <c r="A1310" s="372" t="s">
        <v>505</v>
      </c>
      <c r="B1310" s="372" t="s">
        <v>595</v>
      </c>
      <c r="C1310" s="372" t="s">
        <v>1241</v>
      </c>
    </row>
    <row r="1311" spans="1:3" ht="12.75">
      <c r="A1311" s="372" t="s">
        <v>505</v>
      </c>
      <c r="B1311" s="372" t="s">
        <v>596</v>
      </c>
      <c r="C1311" s="372" t="s">
        <v>1239</v>
      </c>
    </row>
    <row r="1312" spans="1:3" ht="12.75">
      <c r="A1312" s="372" t="s">
        <v>505</v>
      </c>
      <c r="B1312" s="372" t="s">
        <v>597</v>
      </c>
      <c r="C1312" s="372" t="s">
        <v>1135</v>
      </c>
    </row>
    <row r="1313" spans="1:3" ht="12.75">
      <c r="A1313" s="372" t="s">
        <v>505</v>
      </c>
      <c r="B1313" s="372" t="s">
        <v>598</v>
      </c>
      <c r="C1313" s="372" t="s">
        <v>1241</v>
      </c>
    </row>
    <row r="1314" spans="1:3" ht="12.75">
      <c r="A1314" s="372" t="s">
        <v>505</v>
      </c>
      <c r="B1314" s="372" t="s">
        <v>599</v>
      </c>
      <c r="C1314" s="372" t="s">
        <v>1241</v>
      </c>
    </row>
    <row r="1315" spans="1:3" ht="12.75">
      <c r="A1315" s="372" t="s">
        <v>505</v>
      </c>
      <c r="B1315" s="372" t="s">
        <v>601</v>
      </c>
      <c r="C1315" s="372" t="s">
        <v>1135</v>
      </c>
    </row>
    <row r="1316" spans="1:3" ht="12.75">
      <c r="A1316" s="372" t="s">
        <v>505</v>
      </c>
      <c r="B1316" s="372" t="s">
        <v>602</v>
      </c>
      <c r="C1316" s="372" t="s">
        <v>144</v>
      </c>
    </row>
    <row r="1317" spans="1:3" ht="12.75">
      <c r="A1317" s="372" t="s">
        <v>505</v>
      </c>
      <c r="B1317" s="372" t="s">
        <v>600</v>
      </c>
      <c r="C1317" s="372" t="s">
        <v>1239</v>
      </c>
    </row>
    <row r="1318" spans="1:3" ht="12.75">
      <c r="A1318" s="372" t="s">
        <v>505</v>
      </c>
      <c r="B1318" s="372" t="s">
        <v>603</v>
      </c>
      <c r="C1318" s="372" t="s">
        <v>1241</v>
      </c>
    </row>
    <row r="1319" spans="1:3" ht="12.75">
      <c r="A1319" s="372" t="s">
        <v>505</v>
      </c>
      <c r="B1319" s="372" t="s">
        <v>604</v>
      </c>
      <c r="C1319" s="372" t="s">
        <v>1241</v>
      </c>
    </row>
    <row r="1320" spans="1:3" ht="12.75">
      <c r="A1320" s="372" t="s">
        <v>505</v>
      </c>
      <c r="B1320" s="372" t="s">
        <v>605</v>
      </c>
      <c r="C1320" s="372" t="s">
        <v>1241</v>
      </c>
    </row>
    <row r="1321" spans="1:3" ht="12.75">
      <c r="A1321" s="372" t="s">
        <v>505</v>
      </c>
      <c r="B1321" s="372" t="s">
        <v>606</v>
      </c>
      <c r="C1321" s="372" t="s">
        <v>1241</v>
      </c>
    </row>
    <row r="1322" spans="1:3" ht="12.75">
      <c r="A1322" s="372" t="s">
        <v>505</v>
      </c>
      <c r="B1322" s="372" t="s">
        <v>607</v>
      </c>
      <c r="C1322" s="372" t="s">
        <v>1241</v>
      </c>
    </row>
    <row r="1323" spans="1:3" ht="12.75">
      <c r="A1323" s="372" t="s">
        <v>505</v>
      </c>
      <c r="B1323" s="372" t="s">
        <v>608</v>
      </c>
      <c r="C1323" s="372" t="s">
        <v>1135</v>
      </c>
    </row>
    <row r="1324" spans="1:3" ht="12.75">
      <c r="A1324" s="372" t="s">
        <v>505</v>
      </c>
      <c r="B1324" s="372" t="s">
        <v>609</v>
      </c>
      <c r="C1324" s="372" t="s">
        <v>144</v>
      </c>
    </row>
    <row r="1325" spans="1:3" ht="12.75">
      <c r="A1325" s="372" t="s">
        <v>505</v>
      </c>
      <c r="B1325" s="372" t="s">
        <v>610</v>
      </c>
      <c r="C1325" s="372" t="s">
        <v>1239</v>
      </c>
    </row>
    <row r="1326" spans="1:3" ht="12.75">
      <c r="A1326" s="372" t="s">
        <v>505</v>
      </c>
      <c r="B1326" s="372" t="s">
        <v>611</v>
      </c>
      <c r="C1326" s="372" t="s">
        <v>1241</v>
      </c>
    </row>
    <row r="1327" spans="1:3" ht="12.75">
      <c r="A1327" s="372" t="s">
        <v>505</v>
      </c>
      <c r="B1327" s="372" t="s">
        <v>612</v>
      </c>
      <c r="C1327" s="372" t="s">
        <v>1240</v>
      </c>
    </row>
    <row r="1328" spans="1:3" ht="12.75">
      <c r="A1328" s="372" t="s">
        <v>505</v>
      </c>
      <c r="B1328" s="372" t="s">
        <v>613</v>
      </c>
      <c r="C1328" s="372" t="s">
        <v>1135</v>
      </c>
    </row>
    <row r="1329" spans="1:3" ht="12.75">
      <c r="A1329" s="372" t="s">
        <v>505</v>
      </c>
      <c r="B1329" s="372" t="s">
        <v>614</v>
      </c>
      <c r="C1329" s="372" t="s">
        <v>1241</v>
      </c>
    </row>
    <row r="1330" spans="1:3" ht="12.75">
      <c r="A1330" s="372" t="s">
        <v>505</v>
      </c>
      <c r="B1330" s="372" t="s">
        <v>615</v>
      </c>
      <c r="C1330" s="372" t="s">
        <v>1239</v>
      </c>
    </row>
    <row r="1331" spans="1:3" ht="12.75">
      <c r="A1331" s="372" t="s">
        <v>505</v>
      </c>
      <c r="B1331" s="372" t="s">
        <v>616</v>
      </c>
      <c r="C1331" s="372" t="s">
        <v>1241</v>
      </c>
    </row>
    <row r="1332" spans="1:3" ht="12.75">
      <c r="A1332" s="372" t="s">
        <v>505</v>
      </c>
      <c r="B1332" s="372" t="s">
        <v>617</v>
      </c>
      <c r="C1332" s="372" t="s">
        <v>1240</v>
      </c>
    </row>
    <row r="1333" spans="1:3" ht="12.75">
      <c r="A1333" s="372" t="s">
        <v>505</v>
      </c>
      <c r="B1333" s="372" t="s">
        <v>618</v>
      </c>
      <c r="C1333" s="372" t="s">
        <v>1135</v>
      </c>
    </row>
    <row r="1334" spans="1:3" ht="12.75">
      <c r="A1334" s="372" t="s">
        <v>505</v>
      </c>
      <c r="B1334" s="372" t="s">
        <v>619</v>
      </c>
      <c r="C1334" s="372" t="s">
        <v>144</v>
      </c>
    </row>
    <row r="1335" spans="1:3" ht="12.75">
      <c r="A1335" s="372" t="s">
        <v>505</v>
      </c>
      <c r="B1335" s="372" t="s">
        <v>620</v>
      </c>
      <c r="C1335" s="372" t="s">
        <v>1241</v>
      </c>
    </row>
    <row r="1336" spans="1:3" ht="12.75">
      <c r="A1336" s="372" t="s">
        <v>505</v>
      </c>
      <c r="B1336" s="372" t="s">
        <v>621</v>
      </c>
      <c r="C1336" s="372" t="s">
        <v>1241</v>
      </c>
    </row>
    <row r="1337" spans="1:3" ht="12.75">
      <c r="A1337" s="372" t="s">
        <v>505</v>
      </c>
      <c r="B1337" s="372" t="s">
        <v>622</v>
      </c>
      <c r="C1337" s="372" t="s">
        <v>1240</v>
      </c>
    </row>
    <row r="1338" spans="1:3" ht="12.75">
      <c r="A1338" s="372" t="s">
        <v>505</v>
      </c>
      <c r="B1338" s="372" t="s">
        <v>623</v>
      </c>
      <c r="C1338" s="372" t="s">
        <v>1241</v>
      </c>
    </row>
    <row r="1339" spans="1:3" ht="12.75">
      <c r="A1339" s="372" t="s">
        <v>505</v>
      </c>
      <c r="B1339" s="372" t="s">
        <v>624</v>
      </c>
      <c r="C1339" s="372" t="s">
        <v>1240</v>
      </c>
    </row>
    <row r="1340" spans="1:3" ht="12.75">
      <c r="A1340" s="372" t="s">
        <v>505</v>
      </c>
      <c r="B1340" s="372" t="s">
        <v>625</v>
      </c>
      <c r="C1340" s="372" t="s">
        <v>1241</v>
      </c>
    </row>
    <row r="1341" spans="1:3" ht="12.75">
      <c r="A1341" s="372" t="s">
        <v>505</v>
      </c>
      <c r="B1341" s="372" t="s">
        <v>626</v>
      </c>
      <c r="C1341" s="372" t="s">
        <v>1239</v>
      </c>
    </row>
    <row r="1342" spans="1:3" ht="12.75">
      <c r="A1342" s="372" t="s">
        <v>505</v>
      </c>
      <c r="B1342" s="372" t="s">
        <v>627</v>
      </c>
      <c r="C1342" s="372" t="s">
        <v>1240</v>
      </c>
    </row>
    <row r="1343" spans="1:3" ht="12.75">
      <c r="A1343" s="372" t="s">
        <v>505</v>
      </c>
      <c r="B1343" s="372" t="s">
        <v>628</v>
      </c>
      <c r="C1343" s="69" t="s">
        <v>648</v>
      </c>
    </row>
    <row r="1344" spans="1:3" ht="12.75">
      <c r="A1344" s="372" t="s">
        <v>505</v>
      </c>
      <c r="B1344" s="372" t="s">
        <v>629</v>
      </c>
      <c r="C1344" s="372" t="s">
        <v>1241</v>
      </c>
    </row>
    <row r="1345" spans="1:3" ht="12.75">
      <c r="A1345" s="372" t="s">
        <v>505</v>
      </c>
      <c r="B1345" s="372" t="s">
        <v>630</v>
      </c>
      <c r="C1345" s="372" t="s">
        <v>1239</v>
      </c>
    </row>
    <row r="1346" spans="1:3" ht="12.75">
      <c r="A1346" s="372" t="s">
        <v>505</v>
      </c>
      <c r="B1346" s="372" t="s">
        <v>631</v>
      </c>
      <c r="C1346" s="372" t="s">
        <v>1240</v>
      </c>
    </row>
    <row r="1347" spans="1:3" ht="12.75">
      <c r="A1347" s="372" t="s">
        <v>505</v>
      </c>
      <c r="B1347" s="372" t="s">
        <v>632</v>
      </c>
      <c r="C1347" s="372" t="s">
        <v>1241</v>
      </c>
    </row>
    <row r="1348" spans="1:3" ht="12.75">
      <c r="A1348" s="372" t="s">
        <v>505</v>
      </c>
      <c r="B1348" s="372" t="s">
        <v>633</v>
      </c>
      <c r="C1348" s="372" t="s">
        <v>1240</v>
      </c>
    </row>
    <row r="1349" spans="1:3" ht="12.75">
      <c r="A1349" s="372" t="s">
        <v>505</v>
      </c>
      <c r="B1349" s="372" t="s">
        <v>634</v>
      </c>
      <c r="C1349" s="372" t="s">
        <v>1135</v>
      </c>
    </row>
    <row r="1350" spans="1:3" ht="12.75">
      <c r="A1350" s="372" t="s">
        <v>505</v>
      </c>
      <c r="B1350" s="372" t="s">
        <v>635</v>
      </c>
      <c r="C1350" s="372" t="s">
        <v>144</v>
      </c>
    </row>
    <row r="1351" spans="1:3" ht="12.75">
      <c r="A1351" s="372" t="s">
        <v>505</v>
      </c>
      <c r="B1351" s="372" t="s">
        <v>636</v>
      </c>
      <c r="C1351" s="69" t="s">
        <v>648</v>
      </c>
    </row>
    <row r="1352" spans="1:3" ht="12.75">
      <c r="A1352" s="372" t="s">
        <v>505</v>
      </c>
      <c r="B1352" s="372" t="s">
        <v>637</v>
      </c>
      <c r="C1352" s="372" t="s">
        <v>1241</v>
      </c>
    </row>
    <row r="1353" spans="1:3" ht="12.75">
      <c r="A1353" s="372" t="s">
        <v>505</v>
      </c>
      <c r="B1353" s="372" t="s">
        <v>638</v>
      </c>
      <c r="C1353" s="372" t="s">
        <v>1240</v>
      </c>
    </row>
    <row r="1354" spans="1:3" ht="12.75">
      <c r="A1354" s="372" t="s">
        <v>505</v>
      </c>
      <c r="B1354" s="372" t="s">
        <v>639</v>
      </c>
      <c r="C1354" s="372" t="s">
        <v>144</v>
      </c>
    </row>
    <row r="1355" spans="1:3" ht="12.75">
      <c r="A1355" s="372" t="s">
        <v>505</v>
      </c>
      <c r="B1355" s="372" t="s">
        <v>640</v>
      </c>
      <c r="C1355" s="372" t="s">
        <v>1241</v>
      </c>
    </row>
    <row r="1356" spans="1:3" ht="12.75">
      <c r="A1356" s="372" t="s">
        <v>505</v>
      </c>
      <c r="B1356" s="372" t="s">
        <v>641</v>
      </c>
      <c r="C1356" s="372" t="s">
        <v>1240</v>
      </c>
    </row>
    <row r="1357" spans="1:3" ht="12.75">
      <c r="A1357" s="372" t="s">
        <v>505</v>
      </c>
      <c r="B1357" s="372" t="s">
        <v>642</v>
      </c>
      <c r="C1357" s="372" t="s">
        <v>1241</v>
      </c>
    </row>
    <row r="1358" spans="1:3" ht="12.75">
      <c r="A1358" s="372" t="s">
        <v>505</v>
      </c>
      <c r="B1358" s="372" t="s">
        <v>643</v>
      </c>
      <c r="C1358" s="372" t="s">
        <v>1241</v>
      </c>
    </row>
    <row r="1359" spans="1:3" ht="12.75">
      <c r="A1359" s="372" t="s">
        <v>505</v>
      </c>
      <c r="B1359" s="372" t="s">
        <v>644</v>
      </c>
      <c r="C1359" s="372" t="s">
        <v>1240</v>
      </c>
    </row>
    <row r="1360" spans="1:3" ht="12.75">
      <c r="A1360" s="372" t="s">
        <v>505</v>
      </c>
      <c r="B1360" s="372" t="s">
        <v>645</v>
      </c>
      <c r="C1360" s="372" t="s">
        <v>1135</v>
      </c>
    </row>
    <row r="1361" spans="1:3" ht="12.75">
      <c r="A1361" s="372" t="s">
        <v>505</v>
      </c>
      <c r="B1361" s="372" t="s">
        <v>646</v>
      </c>
      <c r="C1361" s="372" t="s">
        <v>1241</v>
      </c>
    </row>
    <row r="1362" spans="1:3" ht="12.75">
      <c r="A1362" s="372" t="s">
        <v>505</v>
      </c>
      <c r="B1362" s="372" t="s">
        <v>647</v>
      </c>
      <c r="C1362" s="372" t="s">
        <v>1240</v>
      </c>
    </row>
    <row r="1363" ht="12.75">
      <c r="A1363" s="372" t="s">
        <v>505</v>
      </c>
    </row>
    <row r="1364" ht="12.75">
      <c r="A1364" s="372" t="s">
        <v>505</v>
      </c>
    </row>
    <row r="1365" ht="12.75">
      <c r="A1365" s="372" t="s">
        <v>505</v>
      </c>
    </row>
    <row r="1366" ht="12.75">
      <c r="A1366" s="372" t="s">
        <v>505</v>
      </c>
    </row>
    <row r="1367" ht="12.75">
      <c r="A1367" s="372" t="s">
        <v>505</v>
      </c>
    </row>
    <row r="1368" ht="12.75">
      <c r="A1368" s="372" t="s">
        <v>505</v>
      </c>
    </row>
    <row r="1369" ht="12.75">
      <c r="A1369" s="372" t="s">
        <v>505</v>
      </c>
    </row>
    <row r="1370" ht="12.75">
      <c r="A1370" s="372" t="s">
        <v>505</v>
      </c>
    </row>
    <row r="1371" ht="12.75">
      <c r="A1371" s="372" t="s">
        <v>505</v>
      </c>
    </row>
    <row r="1372" ht="12.75">
      <c r="A1372" s="372" t="s">
        <v>505</v>
      </c>
    </row>
    <row r="1373" ht="12.75">
      <c r="A1373" s="372" t="s">
        <v>505</v>
      </c>
    </row>
    <row r="1374" ht="12.75">
      <c r="A1374" s="372" t="s">
        <v>505</v>
      </c>
    </row>
    <row r="1375" ht="12.75">
      <c r="A1375" s="372" t="s">
        <v>505</v>
      </c>
    </row>
    <row r="1376" ht="12.75">
      <c r="A1376" s="372" t="s">
        <v>505</v>
      </c>
    </row>
    <row r="1377" ht="12.75">
      <c r="A1377" s="372" t="s">
        <v>505</v>
      </c>
    </row>
    <row r="1378" ht="12.75">
      <c r="A1378" s="372" t="s">
        <v>505</v>
      </c>
    </row>
    <row r="1379" ht="12.75">
      <c r="A1379" s="372" t="s">
        <v>505</v>
      </c>
    </row>
    <row r="1380" ht="12.75">
      <c r="A1380" s="372" t="s">
        <v>505</v>
      </c>
    </row>
    <row r="1381" ht="12.75">
      <c r="A1381" s="372" t="s">
        <v>505</v>
      </c>
    </row>
    <row r="1382" ht="12.75">
      <c r="A1382" s="372" t="s">
        <v>505</v>
      </c>
    </row>
    <row r="1383" ht="12.75">
      <c r="A1383" s="372" t="s">
        <v>505</v>
      </c>
    </row>
    <row r="1384" ht="12.75">
      <c r="A1384" s="372" t="s">
        <v>505</v>
      </c>
    </row>
    <row r="1385" ht="12.75">
      <c r="A1385" s="372" t="s">
        <v>505</v>
      </c>
    </row>
    <row r="1386" ht="12.75">
      <c r="A1386" s="372" t="s">
        <v>505</v>
      </c>
    </row>
    <row r="1387" ht="12.75">
      <c r="A1387" s="372" t="s">
        <v>505</v>
      </c>
    </row>
    <row r="1388" ht="12.75">
      <c r="A1388" s="372" t="s">
        <v>505</v>
      </c>
    </row>
    <row r="1389" ht="12.75">
      <c r="A1389" s="372" t="s">
        <v>505</v>
      </c>
    </row>
    <row r="1390" ht="12.75">
      <c r="A1390" s="372" t="s">
        <v>505</v>
      </c>
    </row>
    <row r="1391" ht="12.75">
      <c r="A1391" s="372" t="s">
        <v>505</v>
      </c>
    </row>
    <row r="1392" ht="12.75">
      <c r="A1392" s="372" t="s">
        <v>505</v>
      </c>
    </row>
    <row r="1393" ht="12.75">
      <c r="A1393" s="372" t="s">
        <v>505</v>
      </c>
    </row>
    <row r="1394" ht="12.75">
      <c r="A1394" s="372" t="s">
        <v>505</v>
      </c>
    </row>
    <row r="1395" ht="12.75">
      <c r="A1395" s="372" t="s">
        <v>505</v>
      </c>
    </row>
    <row r="1396" ht="12.75">
      <c r="A1396" s="372" t="s">
        <v>505</v>
      </c>
    </row>
    <row r="1397" ht="12.75">
      <c r="A1397" s="372" t="s">
        <v>505</v>
      </c>
    </row>
    <row r="1398" ht="12.75">
      <c r="A1398" s="372" t="s">
        <v>505</v>
      </c>
    </row>
    <row r="1399" ht="12.75">
      <c r="A1399" s="372" t="s">
        <v>505</v>
      </c>
    </row>
    <row r="1400" ht="12.75">
      <c r="A1400" s="372" t="s">
        <v>505</v>
      </c>
    </row>
    <row r="1401" ht="12.75">
      <c r="A1401" s="372" t="s">
        <v>505</v>
      </c>
    </row>
    <row r="1402" ht="12.75">
      <c r="A1402" s="372" t="s">
        <v>505</v>
      </c>
    </row>
    <row r="1403" ht="12.75">
      <c r="A1403" s="372" t="s">
        <v>505</v>
      </c>
    </row>
    <row r="1404" ht="12.75">
      <c r="A1404" s="372" t="s">
        <v>505</v>
      </c>
    </row>
    <row r="1405" ht="12.75">
      <c r="A1405" s="372" t="s">
        <v>505</v>
      </c>
    </row>
    <row r="1406" ht="12.75">
      <c r="A1406" s="372" t="s">
        <v>505</v>
      </c>
    </row>
    <row r="1407" ht="12.75">
      <c r="A1407" s="372" t="s">
        <v>505</v>
      </c>
    </row>
    <row r="1408" ht="12.75">
      <c r="A1408" s="372" t="s">
        <v>505</v>
      </c>
    </row>
    <row r="1409" ht="12.75">
      <c r="A1409" s="372" t="s">
        <v>505</v>
      </c>
    </row>
    <row r="1410" ht="12.75">
      <c r="A1410" s="372" t="s">
        <v>505</v>
      </c>
    </row>
    <row r="1411" ht="12.75">
      <c r="A1411" s="372" t="s">
        <v>505</v>
      </c>
    </row>
    <row r="1412" ht="12.75">
      <c r="A1412" s="372" t="s">
        <v>505</v>
      </c>
    </row>
    <row r="1413" ht="12.75">
      <c r="A1413" s="372" t="s">
        <v>505</v>
      </c>
    </row>
    <row r="1414" ht="12.75">
      <c r="A1414" s="372" t="s">
        <v>505</v>
      </c>
    </row>
    <row r="1415" ht="12.75">
      <c r="A1415" s="372" t="s">
        <v>505</v>
      </c>
    </row>
    <row r="1416" ht="12.75">
      <c r="A1416" s="372" t="s">
        <v>505</v>
      </c>
    </row>
    <row r="1417" ht="12.75">
      <c r="A1417" s="372" t="s">
        <v>505</v>
      </c>
    </row>
    <row r="1418" ht="12.75">
      <c r="A1418" s="372" t="s">
        <v>505</v>
      </c>
    </row>
    <row r="1419" ht="12.75">
      <c r="A1419" s="372" t="s">
        <v>505</v>
      </c>
    </row>
    <row r="1420" ht="12.75">
      <c r="A1420" s="372" t="s">
        <v>505</v>
      </c>
    </row>
    <row r="1421" ht="12.75">
      <c r="A1421" s="372" t="s">
        <v>505</v>
      </c>
    </row>
    <row r="1422" ht="12.75">
      <c r="A1422" s="372" t="s">
        <v>505</v>
      </c>
    </row>
    <row r="1423" ht="12.75">
      <c r="A1423" s="372" t="s">
        <v>505</v>
      </c>
    </row>
    <row r="1424" ht="12.75">
      <c r="A1424" s="372" t="s">
        <v>505</v>
      </c>
    </row>
    <row r="1425" ht="12.75">
      <c r="A1425" s="372" t="s">
        <v>505</v>
      </c>
    </row>
    <row r="1426" ht="12.75">
      <c r="A1426" s="372" t="s">
        <v>505</v>
      </c>
    </row>
    <row r="1427" ht="12.75">
      <c r="A1427" s="372" t="s">
        <v>505</v>
      </c>
    </row>
    <row r="1428" ht="12.75">
      <c r="A1428" s="372" t="s">
        <v>505</v>
      </c>
    </row>
    <row r="1429" ht="12.75">
      <c r="A1429" s="372" t="s">
        <v>505</v>
      </c>
    </row>
    <row r="1430" ht="12.75">
      <c r="A1430" s="372" t="s">
        <v>505</v>
      </c>
    </row>
    <row r="1431" ht="12.75">
      <c r="A1431" s="372" t="s">
        <v>505</v>
      </c>
    </row>
    <row r="1432" ht="12.75">
      <c r="A1432" s="372" t="s">
        <v>505</v>
      </c>
    </row>
    <row r="1433" ht="12.75">
      <c r="A1433" s="372" t="s">
        <v>505</v>
      </c>
    </row>
    <row r="1434" ht="12.75">
      <c r="A1434" s="372" t="s">
        <v>505</v>
      </c>
    </row>
    <row r="1435" ht="12.75">
      <c r="A1435" s="372" t="s">
        <v>505</v>
      </c>
    </row>
    <row r="1436" ht="12.75">
      <c r="A1436" s="372" t="s">
        <v>505</v>
      </c>
    </row>
    <row r="1437" ht="12.75">
      <c r="A1437" s="372" t="s">
        <v>505</v>
      </c>
    </row>
    <row r="1438" ht="12.75">
      <c r="A1438" s="372" t="s">
        <v>505</v>
      </c>
    </row>
    <row r="1439" ht="12.75">
      <c r="A1439" s="372" t="s">
        <v>505</v>
      </c>
    </row>
    <row r="1440" ht="12.75">
      <c r="A1440" s="372" t="s">
        <v>505</v>
      </c>
    </row>
    <row r="1441" ht="12.75">
      <c r="A1441" s="372" t="s">
        <v>505</v>
      </c>
    </row>
    <row r="1442" ht="12.75">
      <c r="A1442" s="372" t="s">
        <v>505</v>
      </c>
    </row>
    <row r="1443" ht="12.75">
      <c r="A1443" s="372" t="s">
        <v>505</v>
      </c>
    </row>
    <row r="1444" ht="12.75">
      <c r="A1444" s="372" t="s">
        <v>505</v>
      </c>
    </row>
    <row r="1445" ht="12.75">
      <c r="A1445" s="372" t="s">
        <v>505</v>
      </c>
    </row>
    <row r="1446" ht="12.75">
      <c r="A1446" s="372" t="s">
        <v>505</v>
      </c>
    </row>
    <row r="1447" ht="12.75">
      <c r="A1447" s="372" t="s">
        <v>505</v>
      </c>
    </row>
    <row r="1448" ht="12.75">
      <c r="A1448" s="372" t="s">
        <v>505</v>
      </c>
    </row>
    <row r="1449" ht="12.75">
      <c r="A1449" s="372" t="s">
        <v>505</v>
      </c>
    </row>
    <row r="1450" ht="12.75">
      <c r="A1450" s="372" t="s">
        <v>505</v>
      </c>
    </row>
    <row r="1451" ht="12.75">
      <c r="A1451" s="372" t="s">
        <v>505</v>
      </c>
    </row>
    <row r="1452" ht="12.75">
      <c r="A1452" s="372" t="s">
        <v>505</v>
      </c>
    </row>
    <row r="1453" ht="12.75">
      <c r="A1453" s="372" t="s">
        <v>505</v>
      </c>
    </row>
    <row r="1454" ht="12.75">
      <c r="A1454" s="372" t="s">
        <v>505</v>
      </c>
    </row>
    <row r="1455" ht="12.75">
      <c r="A1455" s="372" t="s">
        <v>505</v>
      </c>
    </row>
    <row r="1456" ht="12.75">
      <c r="A1456" s="372" t="s">
        <v>505</v>
      </c>
    </row>
    <row r="1457" ht="12.75">
      <c r="A1457" s="372" t="s">
        <v>505</v>
      </c>
    </row>
    <row r="1458" ht="12.75">
      <c r="A1458" s="372" t="s">
        <v>505</v>
      </c>
    </row>
    <row r="1459" ht="12.75">
      <c r="A1459" s="372" t="s">
        <v>505</v>
      </c>
    </row>
    <row r="1460" ht="12.75">
      <c r="A1460" s="372" t="s">
        <v>505</v>
      </c>
    </row>
    <row r="1461" ht="12.75">
      <c r="A1461" s="372" t="s">
        <v>505</v>
      </c>
    </row>
    <row r="1462" ht="12.75">
      <c r="A1462" s="372" t="s">
        <v>505</v>
      </c>
    </row>
    <row r="1463" ht="12.75">
      <c r="A1463" s="372" t="s">
        <v>505</v>
      </c>
    </row>
    <row r="1464" ht="12.75">
      <c r="A1464" s="372" t="s">
        <v>505</v>
      </c>
    </row>
    <row r="1465" ht="12.75">
      <c r="A1465" s="372" t="s">
        <v>505</v>
      </c>
    </row>
    <row r="1466" ht="12.75">
      <c r="A1466" s="372" t="s">
        <v>505</v>
      </c>
    </row>
    <row r="1467" ht="12.75">
      <c r="A1467" s="372" t="s">
        <v>505</v>
      </c>
    </row>
    <row r="1468" ht="12.75">
      <c r="A1468" s="372" t="s">
        <v>505</v>
      </c>
    </row>
    <row r="1469" ht="12.75">
      <c r="A1469" s="372" t="s">
        <v>505</v>
      </c>
    </row>
    <row r="1470" ht="12.75">
      <c r="A1470" s="372" t="s">
        <v>505</v>
      </c>
    </row>
    <row r="1471" ht="12.75">
      <c r="A1471" s="372" t="s">
        <v>505</v>
      </c>
    </row>
    <row r="1472" ht="12.75">
      <c r="A1472" s="372" t="s">
        <v>505</v>
      </c>
    </row>
    <row r="1473" ht="12.75">
      <c r="A1473" s="372" t="s">
        <v>505</v>
      </c>
    </row>
    <row r="1474" ht="12.75">
      <c r="A1474" s="372" t="s">
        <v>505</v>
      </c>
    </row>
    <row r="1475" ht="12.75">
      <c r="A1475" s="372" t="s">
        <v>505</v>
      </c>
    </row>
    <row r="1476" ht="12.75">
      <c r="A1476" s="372" t="s">
        <v>505</v>
      </c>
    </row>
    <row r="1477" ht="12.75">
      <c r="A1477" s="372" t="s">
        <v>505</v>
      </c>
    </row>
    <row r="1478" ht="12.75">
      <c r="A1478" s="372" t="s">
        <v>505</v>
      </c>
    </row>
    <row r="1479" ht="12.75">
      <c r="A1479" s="372" t="s">
        <v>505</v>
      </c>
    </row>
    <row r="1480" ht="12.75">
      <c r="A1480" s="372" t="s">
        <v>505</v>
      </c>
    </row>
    <row r="1481" ht="12.75">
      <c r="A1481" s="372" t="s">
        <v>505</v>
      </c>
    </row>
    <row r="1482" ht="12.75">
      <c r="A1482" s="372" t="s">
        <v>505</v>
      </c>
    </row>
    <row r="1483" ht="12.75">
      <c r="A1483" s="372" t="s">
        <v>505</v>
      </c>
    </row>
    <row r="1484" ht="12.75">
      <c r="A1484" s="372" t="s">
        <v>505</v>
      </c>
    </row>
    <row r="1485" ht="12.75">
      <c r="A1485" s="372" t="s">
        <v>505</v>
      </c>
    </row>
    <row r="1486" ht="12.75">
      <c r="A1486" s="372" t="s">
        <v>505</v>
      </c>
    </row>
    <row r="1487" ht="12.75">
      <c r="A1487" s="372" t="s">
        <v>505</v>
      </c>
    </row>
    <row r="1488" ht="12.75">
      <c r="A1488" s="372" t="s">
        <v>505</v>
      </c>
    </row>
    <row r="1489" ht="12.75">
      <c r="A1489" s="372" t="s">
        <v>505</v>
      </c>
    </row>
    <row r="1490" ht="12.75">
      <c r="A1490" s="372" t="s">
        <v>505</v>
      </c>
    </row>
    <row r="1491" ht="12.75">
      <c r="A1491" s="372" t="s">
        <v>505</v>
      </c>
    </row>
    <row r="1492" ht="12.75">
      <c r="A1492" s="372" t="s">
        <v>505</v>
      </c>
    </row>
    <row r="1493" ht="12.75">
      <c r="A1493" s="372" t="s">
        <v>505</v>
      </c>
    </row>
    <row r="1494" ht="12.75">
      <c r="A1494" s="372" t="s">
        <v>505</v>
      </c>
    </row>
    <row r="1495" ht="12.75">
      <c r="A1495" s="372" t="s">
        <v>505</v>
      </c>
    </row>
    <row r="1496" ht="12.75">
      <c r="A1496" s="372" t="s">
        <v>505</v>
      </c>
    </row>
    <row r="1497" ht="12.75">
      <c r="A1497" s="372" t="s">
        <v>505</v>
      </c>
    </row>
    <row r="1498" ht="12.75">
      <c r="A1498" s="372" t="s">
        <v>505</v>
      </c>
    </row>
    <row r="1499" ht="12.75">
      <c r="A1499" s="372" t="s">
        <v>505</v>
      </c>
    </row>
    <row r="1500" spans="1:2" ht="12.75">
      <c r="A1500" s="372" t="s">
        <v>1091</v>
      </c>
      <c r="B1500" s="372" t="s">
        <v>509</v>
      </c>
    </row>
    <row r="1501" ht="12.75">
      <c r="A1501" s="372" t="s">
        <v>1091</v>
      </c>
    </row>
    <row r="1502" ht="12.75">
      <c r="A1502" s="372" t="s">
        <v>1091</v>
      </c>
    </row>
    <row r="1503" ht="12.75">
      <c r="A1503" s="372" t="s">
        <v>1091</v>
      </c>
    </row>
    <row r="1504" ht="12.75">
      <c r="A1504" s="372" t="s">
        <v>1091</v>
      </c>
    </row>
    <row r="1505" ht="12.75">
      <c r="A1505" s="372" t="s">
        <v>1091</v>
      </c>
    </row>
    <row r="1506" ht="12.75">
      <c r="A1506" s="372" t="s">
        <v>1091</v>
      </c>
    </row>
    <row r="1507" ht="12.75">
      <c r="A1507" s="372" t="s">
        <v>1091</v>
      </c>
    </row>
    <row r="1508" ht="12.75">
      <c r="A1508" s="372" t="s">
        <v>1091</v>
      </c>
    </row>
    <row r="1509" ht="12.75">
      <c r="A1509" s="372" t="s">
        <v>1091</v>
      </c>
    </row>
    <row r="1510" ht="12.75">
      <c r="A1510" s="372" t="s">
        <v>1091</v>
      </c>
    </row>
    <row r="1511" ht="12.75">
      <c r="A1511" s="372" t="s">
        <v>1091</v>
      </c>
    </row>
    <row r="1512" ht="12.75">
      <c r="A1512" s="372" t="s">
        <v>1091</v>
      </c>
    </row>
    <row r="1513" ht="12.75">
      <c r="A1513" s="372" t="s">
        <v>1091</v>
      </c>
    </row>
    <row r="1514" ht="12.75">
      <c r="A1514" s="372" t="s">
        <v>1091</v>
      </c>
    </row>
    <row r="1515" ht="12.75">
      <c r="A1515" s="372" t="s">
        <v>1091</v>
      </c>
    </row>
    <row r="1516" ht="12.75">
      <c r="A1516" s="372" t="s">
        <v>1091</v>
      </c>
    </row>
    <row r="1517" ht="12.75">
      <c r="A1517" s="372" t="s">
        <v>1091</v>
      </c>
    </row>
    <row r="1518" ht="12.75">
      <c r="A1518" s="372" t="s">
        <v>1091</v>
      </c>
    </row>
    <row r="1519" ht="12.75">
      <c r="A1519" s="372" t="s">
        <v>1091</v>
      </c>
    </row>
    <row r="1520" ht="12.75">
      <c r="A1520" s="372" t="s">
        <v>1091</v>
      </c>
    </row>
    <row r="1521" ht="12.75">
      <c r="A1521" s="372" t="s">
        <v>1091</v>
      </c>
    </row>
    <row r="1522" ht="12.75">
      <c r="A1522" s="372" t="s">
        <v>1091</v>
      </c>
    </row>
    <row r="1523" ht="12.75">
      <c r="A1523" s="372" t="s">
        <v>1091</v>
      </c>
    </row>
    <row r="1524" ht="12.75">
      <c r="A1524" s="372" t="s">
        <v>1091</v>
      </c>
    </row>
    <row r="1525" ht="12.75">
      <c r="A1525" s="372" t="s">
        <v>1091</v>
      </c>
    </row>
    <row r="1526" ht="12.75">
      <c r="A1526" s="372" t="s">
        <v>1091</v>
      </c>
    </row>
    <row r="1527" ht="12.75">
      <c r="A1527" s="372" t="s">
        <v>1091</v>
      </c>
    </row>
    <row r="1528" ht="12.75">
      <c r="A1528" s="372" t="s">
        <v>1091</v>
      </c>
    </row>
    <row r="1529" ht="12.75">
      <c r="A1529" s="372" t="s">
        <v>1091</v>
      </c>
    </row>
    <row r="1530" ht="12.75">
      <c r="A1530" s="372" t="s">
        <v>1091</v>
      </c>
    </row>
    <row r="1531" ht="12.75">
      <c r="A1531" s="372" t="s">
        <v>1091</v>
      </c>
    </row>
    <row r="1532" ht="12.75">
      <c r="A1532" s="372" t="s">
        <v>1091</v>
      </c>
    </row>
    <row r="1533" ht="12.75">
      <c r="A1533" s="372" t="s">
        <v>1091</v>
      </c>
    </row>
    <row r="1534" ht="12.75">
      <c r="A1534" s="372" t="s">
        <v>1091</v>
      </c>
    </row>
    <row r="1535" ht="12.75">
      <c r="A1535" s="372" t="s">
        <v>1091</v>
      </c>
    </row>
    <row r="1536" ht="12.75">
      <c r="A1536" s="372" t="s">
        <v>1091</v>
      </c>
    </row>
    <row r="1537" ht="12.75">
      <c r="A1537" s="372" t="s">
        <v>1091</v>
      </c>
    </row>
    <row r="1538" ht="12.75">
      <c r="A1538" s="372" t="s">
        <v>1091</v>
      </c>
    </row>
    <row r="1539" ht="12.75">
      <c r="A1539" s="372" t="s">
        <v>1091</v>
      </c>
    </row>
    <row r="1540" ht="12.75">
      <c r="A1540" s="372" t="s">
        <v>1091</v>
      </c>
    </row>
    <row r="1541" ht="12.75">
      <c r="A1541" s="372" t="s">
        <v>1091</v>
      </c>
    </row>
    <row r="1542" ht="12.75">
      <c r="A1542" s="372" t="s">
        <v>1091</v>
      </c>
    </row>
    <row r="1543" ht="12.75">
      <c r="A1543" s="372" t="s">
        <v>1091</v>
      </c>
    </row>
    <row r="1544" ht="12.75">
      <c r="A1544" s="372" t="s">
        <v>1091</v>
      </c>
    </row>
    <row r="1545" ht="12.75">
      <c r="A1545" s="372" t="s">
        <v>1091</v>
      </c>
    </row>
    <row r="1546" ht="12.75">
      <c r="A1546" s="372" t="s">
        <v>1091</v>
      </c>
    </row>
    <row r="1547" ht="12.75">
      <c r="A1547" s="372" t="s">
        <v>1091</v>
      </c>
    </row>
    <row r="1548" ht="12.75">
      <c r="A1548" s="372" t="s">
        <v>1091</v>
      </c>
    </row>
    <row r="1549" ht="12.75">
      <c r="A1549" s="372" t="s">
        <v>1091</v>
      </c>
    </row>
    <row r="1550" ht="12.75">
      <c r="A1550" s="372" t="s">
        <v>1091</v>
      </c>
    </row>
    <row r="1551" ht="12.75">
      <c r="A1551" s="372" t="s">
        <v>1091</v>
      </c>
    </row>
    <row r="1552" ht="12.75">
      <c r="A1552" s="372" t="s">
        <v>1091</v>
      </c>
    </row>
    <row r="1553" ht="12.75">
      <c r="A1553" s="372" t="s">
        <v>1091</v>
      </c>
    </row>
    <row r="1554" ht="12.75">
      <c r="A1554" s="372" t="s">
        <v>1091</v>
      </c>
    </row>
    <row r="1555" ht="12.75">
      <c r="A1555" s="372" t="s">
        <v>1091</v>
      </c>
    </row>
    <row r="1556" ht="12.75">
      <c r="A1556" s="372" t="s">
        <v>1091</v>
      </c>
    </row>
    <row r="1557" ht="12.75">
      <c r="A1557" s="372" t="s">
        <v>1091</v>
      </c>
    </row>
    <row r="1558" ht="12.75">
      <c r="A1558" s="372" t="s">
        <v>1091</v>
      </c>
    </row>
    <row r="1559" ht="12.75">
      <c r="A1559" s="372" t="s">
        <v>1091</v>
      </c>
    </row>
    <row r="1560" ht="12.75">
      <c r="A1560" s="372" t="s">
        <v>1091</v>
      </c>
    </row>
    <row r="1561" ht="12.75">
      <c r="A1561" s="372" t="s">
        <v>1091</v>
      </c>
    </row>
    <row r="1562" ht="12.75">
      <c r="A1562" s="372" t="s">
        <v>1091</v>
      </c>
    </row>
    <row r="1563" ht="12.75">
      <c r="A1563" s="372" t="s">
        <v>1091</v>
      </c>
    </row>
    <row r="1564" ht="12.75">
      <c r="A1564" s="372" t="s">
        <v>1091</v>
      </c>
    </row>
    <row r="1565" ht="12.75">
      <c r="A1565" s="372" t="s">
        <v>1091</v>
      </c>
    </row>
    <row r="1566" ht="12.75">
      <c r="A1566" s="372" t="s">
        <v>1091</v>
      </c>
    </row>
    <row r="1567" ht="12.75">
      <c r="A1567" s="372" t="s">
        <v>1091</v>
      </c>
    </row>
    <row r="1568" ht="12.75">
      <c r="A1568" s="372" t="s">
        <v>1091</v>
      </c>
    </row>
    <row r="1569" ht="12.75">
      <c r="A1569" s="372" t="s">
        <v>1091</v>
      </c>
    </row>
    <row r="1570" ht="12.75">
      <c r="A1570" s="372" t="s">
        <v>1091</v>
      </c>
    </row>
    <row r="1571" ht="12.75">
      <c r="A1571" s="372" t="s">
        <v>1091</v>
      </c>
    </row>
    <row r="1572" ht="12.75">
      <c r="A1572" s="372" t="s">
        <v>1091</v>
      </c>
    </row>
    <row r="1573" ht="12.75">
      <c r="A1573" s="372" t="s">
        <v>1091</v>
      </c>
    </row>
    <row r="1574" ht="12.75">
      <c r="A1574" s="372" t="s">
        <v>1091</v>
      </c>
    </row>
    <row r="1575" ht="12.75">
      <c r="A1575" s="372" t="s">
        <v>1091</v>
      </c>
    </row>
    <row r="1576" ht="12.75">
      <c r="A1576" s="372" t="s">
        <v>1091</v>
      </c>
    </row>
    <row r="1577" ht="12.75">
      <c r="A1577" s="372" t="s">
        <v>1091</v>
      </c>
    </row>
    <row r="1578" ht="12.75">
      <c r="A1578" s="372" t="s">
        <v>1091</v>
      </c>
    </row>
    <row r="1579" ht="12.75">
      <c r="A1579" s="372" t="s">
        <v>1091</v>
      </c>
    </row>
    <row r="1580" ht="12.75">
      <c r="A1580" s="372" t="s">
        <v>1091</v>
      </c>
    </row>
    <row r="1581" ht="12.75">
      <c r="A1581" s="372" t="s">
        <v>1091</v>
      </c>
    </row>
    <row r="1582" ht="12.75">
      <c r="A1582" s="372" t="s">
        <v>1091</v>
      </c>
    </row>
    <row r="1583" ht="12.75">
      <c r="A1583" s="372" t="s">
        <v>1091</v>
      </c>
    </row>
    <row r="1584" ht="12.75">
      <c r="A1584" s="372" t="s">
        <v>1091</v>
      </c>
    </row>
    <row r="1585" ht="12.75">
      <c r="A1585" s="372" t="s">
        <v>1091</v>
      </c>
    </row>
    <row r="1586" ht="12.75">
      <c r="A1586" s="372" t="s">
        <v>1091</v>
      </c>
    </row>
    <row r="1587" ht="12.75">
      <c r="A1587" s="372" t="s">
        <v>1091</v>
      </c>
    </row>
    <row r="1588" ht="12.75">
      <c r="A1588" s="372" t="s">
        <v>1091</v>
      </c>
    </row>
    <row r="1589" ht="12.75">
      <c r="A1589" s="372" t="s">
        <v>1091</v>
      </c>
    </row>
    <row r="1590" ht="12.75">
      <c r="A1590" s="372" t="s">
        <v>1091</v>
      </c>
    </row>
    <row r="1591" ht="12.75">
      <c r="A1591" s="372" t="s">
        <v>1091</v>
      </c>
    </row>
    <row r="1592" ht="12.75">
      <c r="A1592" s="372" t="s">
        <v>1091</v>
      </c>
    </row>
    <row r="1593" ht="12.75">
      <c r="A1593" s="372" t="s">
        <v>1091</v>
      </c>
    </row>
    <row r="1594" ht="12.75">
      <c r="A1594" s="372" t="s">
        <v>1091</v>
      </c>
    </row>
    <row r="1595" ht="12.75">
      <c r="A1595" s="372" t="s">
        <v>1091</v>
      </c>
    </row>
    <row r="1596" ht="12.75">
      <c r="A1596" s="372" t="s">
        <v>1091</v>
      </c>
    </row>
    <row r="1597" ht="12.75">
      <c r="A1597" s="372" t="s">
        <v>1091</v>
      </c>
    </row>
    <row r="1598" ht="12.75">
      <c r="A1598" s="372" t="s">
        <v>1091</v>
      </c>
    </row>
    <row r="1599" ht="12.75">
      <c r="A1599" s="372" t="s">
        <v>1091</v>
      </c>
    </row>
    <row r="1600" spans="1:3" ht="12.75">
      <c r="A1600" s="372" t="s">
        <v>210</v>
      </c>
      <c r="B1600" s="372" t="s">
        <v>215</v>
      </c>
      <c r="C1600" s="372" t="s">
        <v>3</v>
      </c>
    </row>
    <row r="1601" spans="1:3" ht="12.75">
      <c r="A1601" s="372" t="s">
        <v>210</v>
      </c>
      <c r="B1601" s="372" t="s">
        <v>216</v>
      </c>
      <c r="C1601" s="372" t="s">
        <v>1239</v>
      </c>
    </row>
    <row r="1602" spans="1:3" ht="12.75">
      <c r="A1602" s="372" t="s">
        <v>210</v>
      </c>
      <c r="B1602" s="372" t="s">
        <v>219</v>
      </c>
      <c r="C1602" s="372" t="s">
        <v>220</v>
      </c>
    </row>
    <row r="1603" spans="1:3" ht="12.75">
      <c r="A1603" s="372" t="s">
        <v>210</v>
      </c>
      <c r="B1603" s="372" t="s">
        <v>221</v>
      </c>
      <c r="C1603" s="372" t="s">
        <v>3</v>
      </c>
    </row>
    <row r="1604" spans="1:3" ht="12.75">
      <c r="A1604" s="372" t="s">
        <v>210</v>
      </c>
      <c r="B1604" s="372" t="s">
        <v>222</v>
      </c>
      <c r="C1604" s="372" t="s">
        <v>1239</v>
      </c>
    </row>
    <row r="1605" spans="1:3" ht="12.75">
      <c r="A1605" s="372" t="s">
        <v>210</v>
      </c>
      <c r="B1605" s="372" t="s">
        <v>280</v>
      </c>
      <c r="C1605" s="372" t="s">
        <v>220</v>
      </c>
    </row>
    <row r="1606" spans="1:3" ht="12.75">
      <c r="A1606" s="372" t="s">
        <v>210</v>
      </c>
      <c r="B1606" s="372" t="s">
        <v>281</v>
      </c>
      <c r="C1606" s="372" t="s">
        <v>3</v>
      </c>
    </row>
    <row r="1607" spans="1:3" ht="12.75">
      <c r="A1607" s="372" t="s">
        <v>210</v>
      </c>
      <c r="B1607" s="372" t="s">
        <v>282</v>
      </c>
      <c r="C1607" s="372" t="s">
        <v>1239</v>
      </c>
    </row>
    <row r="1608" spans="1:3" ht="12.75">
      <c r="A1608" s="372" t="s">
        <v>210</v>
      </c>
      <c r="B1608" s="372" t="s">
        <v>283</v>
      </c>
      <c r="C1608" s="372" t="s">
        <v>1239</v>
      </c>
    </row>
    <row r="1609" spans="1:3" ht="12.75">
      <c r="A1609" s="372" t="s">
        <v>210</v>
      </c>
      <c r="B1609" s="372" t="s">
        <v>291</v>
      </c>
      <c r="C1609" s="372" t="s">
        <v>1135</v>
      </c>
    </row>
    <row r="1610" spans="1:3" ht="12.75">
      <c r="A1610" s="372" t="s">
        <v>210</v>
      </c>
      <c r="B1610" s="372" t="s">
        <v>301</v>
      </c>
      <c r="C1610" s="372" t="s">
        <v>220</v>
      </c>
    </row>
    <row r="1611" spans="1:3" ht="12.75">
      <c r="A1611" s="372" t="s">
        <v>210</v>
      </c>
      <c r="B1611" s="372" t="s">
        <v>250</v>
      </c>
      <c r="C1611" s="372" t="s">
        <v>1135</v>
      </c>
    </row>
    <row r="1612" spans="1:3" ht="12.75">
      <c r="A1612" s="372" t="s">
        <v>210</v>
      </c>
      <c r="B1612" s="372" t="s">
        <v>255</v>
      </c>
      <c r="C1612" s="372" t="s">
        <v>3</v>
      </c>
    </row>
    <row r="1613" spans="1:3" ht="12.75">
      <c r="A1613" s="372" t="s">
        <v>210</v>
      </c>
      <c r="B1613" s="372" t="s">
        <v>256</v>
      </c>
      <c r="C1613" s="372" t="s">
        <v>1239</v>
      </c>
    </row>
    <row r="1614" spans="1:3" ht="12.75">
      <c r="A1614" s="372" t="s">
        <v>210</v>
      </c>
      <c r="B1614" s="372" t="s">
        <v>284</v>
      </c>
      <c r="C1614" s="372" t="s">
        <v>220</v>
      </c>
    </row>
    <row r="1615" spans="1:3" ht="12.75">
      <c r="A1615" s="372" t="s">
        <v>210</v>
      </c>
      <c r="B1615" s="372" t="s">
        <v>302</v>
      </c>
      <c r="C1615" s="372" t="s">
        <v>3</v>
      </c>
    </row>
    <row r="1616" spans="1:3" ht="12.75">
      <c r="A1616" s="372" t="s">
        <v>210</v>
      </c>
      <c r="B1616" s="372" t="s">
        <v>303</v>
      </c>
      <c r="C1616" s="372" t="s">
        <v>1239</v>
      </c>
    </row>
    <row r="1617" spans="1:3" ht="12.75">
      <c r="A1617" s="372" t="s">
        <v>210</v>
      </c>
      <c r="B1617" s="372" t="s">
        <v>304</v>
      </c>
      <c r="C1617" s="372" t="s">
        <v>3</v>
      </c>
    </row>
    <row r="1618" spans="1:3" ht="12.75">
      <c r="A1618" s="372" t="s">
        <v>210</v>
      </c>
      <c r="B1618" s="372" t="s">
        <v>305</v>
      </c>
      <c r="C1618" s="372" t="s">
        <v>1239</v>
      </c>
    </row>
    <row r="1619" spans="1:3" ht="12.75">
      <c r="A1619" s="372" t="s">
        <v>210</v>
      </c>
      <c r="B1619" s="372" t="s">
        <v>246</v>
      </c>
      <c r="C1619" s="372" t="s">
        <v>3</v>
      </c>
    </row>
    <row r="1620" spans="1:3" ht="12.75">
      <c r="A1620" s="372" t="s">
        <v>210</v>
      </c>
      <c r="B1620" s="372" t="s">
        <v>247</v>
      </c>
      <c r="C1620" s="372" t="s">
        <v>1239</v>
      </c>
    </row>
    <row r="1621" spans="1:3" ht="12.75">
      <c r="A1621" s="372" t="s">
        <v>210</v>
      </c>
      <c r="B1621" s="372" t="s">
        <v>273</v>
      </c>
      <c r="C1621" s="372" t="s">
        <v>3</v>
      </c>
    </row>
    <row r="1622" spans="1:3" ht="12.75">
      <c r="A1622" s="372" t="s">
        <v>210</v>
      </c>
      <c r="B1622" s="372" t="s">
        <v>274</v>
      </c>
      <c r="C1622" s="372" t="s">
        <v>1239</v>
      </c>
    </row>
    <row r="1623" spans="1:3" ht="12.75">
      <c r="A1623" s="372" t="s">
        <v>210</v>
      </c>
      <c r="B1623" s="372" t="s">
        <v>292</v>
      </c>
      <c r="C1623" s="372" t="s">
        <v>1135</v>
      </c>
    </row>
    <row r="1624" spans="1:3" ht="12.75">
      <c r="A1624" s="372" t="s">
        <v>210</v>
      </c>
      <c r="B1624" s="372" t="s">
        <v>306</v>
      </c>
      <c r="C1624" s="372" t="s">
        <v>3</v>
      </c>
    </row>
    <row r="1625" spans="1:3" ht="12.75">
      <c r="A1625" s="372" t="s">
        <v>210</v>
      </c>
      <c r="B1625" s="372" t="s">
        <v>307</v>
      </c>
      <c r="C1625" s="372" t="s">
        <v>1239</v>
      </c>
    </row>
    <row r="1626" spans="1:3" ht="12.75">
      <c r="A1626" s="372" t="s">
        <v>210</v>
      </c>
      <c r="B1626" s="378" t="s">
        <v>264</v>
      </c>
      <c r="C1626" s="372" t="s">
        <v>1135</v>
      </c>
    </row>
    <row r="1627" spans="1:3" ht="12.75">
      <c r="A1627" s="372" t="s">
        <v>210</v>
      </c>
      <c r="B1627" s="378" t="s">
        <v>268</v>
      </c>
      <c r="C1627" s="371" t="s">
        <v>31</v>
      </c>
    </row>
    <row r="1628" spans="1:3" ht="12.75">
      <c r="A1628" s="381" t="s">
        <v>210</v>
      </c>
      <c r="B1628" s="372" t="s">
        <v>211</v>
      </c>
      <c r="C1628" s="372" t="s">
        <v>1130</v>
      </c>
    </row>
    <row r="1629" spans="1:3" ht="12.75">
      <c r="A1629" s="372" t="s">
        <v>210</v>
      </c>
      <c r="B1629" s="372" t="s">
        <v>239</v>
      </c>
      <c r="C1629" s="372" t="s">
        <v>151</v>
      </c>
    </row>
    <row r="1630" spans="1:3" ht="12.75">
      <c r="A1630" s="372" t="s">
        <v>210</v>
      </c>
      <c r="B1630" s="372" t="s">
        <v>265</v>
      </c>
      <c r="C1630" s="372" t="s">
        <v>151</v>
      </c>
    </row>
    <row r="1631" spans="1:3" ht="12.75">
      <c r="A1631" s="372" t="s">
        <v>210</v>
      </c>
      <c r="B1631" s="372" t="s">
        <v>266</v>
      </c>
      <c r="C1631" s="372" t="s">
        <v>1130</v>
      </c>
    </row>
    <row r="1632" spans="1:3" ht="12.75">
      <c r="A1632" s="372" t="s">
        <v>210</v>
      </c>
      <c r="B1632" s="372" t="s">
        <v>217</v>
      </c>
      <c r="C1632" s="372" t="s">
        <v>1135</v>
      </c>
    </row>
    <row r="1633" spans="1:3" ht="12.75">
      <c r="A1633" s="372" t="s">
        <v>210</v>
      </c>
      <c r="B1633" s="372" t="s">
        <v>223</v>
      </c>
      <c r="C1633" s="372" t="s">
        <v>3</v>
      </c>
    </row>
    <row r="1634" spans="1:3" ht="12.75">
      <c r="A1634" s="372" t="s">
        <v>210</v>
      </c>
      <c r="B1634" s="372" t="s">
        <v>226</v>
      </c>
      <c r="C1634" s="372" t="s">
        <v>3</v>
      </c>
    </row>
    <row r="1635" spans="1:3" ht="12.75">
      <c r="A1635" s="372" t="s">
        <v>210</v>
      </c>
      <c r="B1635" s="372" t="s">
        <v>227</v>
      </c>
      <c r="C1635" s="372" t="s">
        <v>1239</v>
      </c>
    </row>
    <row r="1636" spans="1:3" ht="12.75">
      <c r="A1636" s="372" t="s">
        <v>210</v>
      </c>
      <c r="B1636" s="372" t="s">
        <v>269</v>
      </c>
      <c r="C1636" s="371" t="s">
        <v>31</v>
      </c>
    </row>
    <row r="1637" spans="1:3" ht="12.75">
      <c r="A1637" s="372" t="s">
        <v>210</v>
      </c>
      <c r="B1637" s="372" t="s">
        <v>285</v>
      </c>
      <c r="C1637" s="372" t="s">
        <v>144</v>
      </c>
    </row>
    <row r="1638" spans="1:3" ht="12.75">
      <c r="A1638" s="372" t="s">
        <v>210</v>
      </c>
      <c r="B1638" s="372" t="s">
        <v>286</v>
      </c>
      <c r="C1638" s="372" t="s">
        <v>1135</v>
      </c>
    </row>
    <row r="1639" spans="1:3" ht="12.75">
      <c r="A1639" s="372" t="s">
        <v>210</v>
      </c>
      <c r="B1639" s="372" t="s">
        <v>275</v>
      </c>
      <c r="C1639" s="372" t="s">
        <v>3</v>
      </c>
    </row>
    <row r="1640" spans="1:3" ht="12.75">
      <c r="A1640" s="372" t="s">
        <v>210</v>
      </c>
      <c r="B1640" s="372" t="s">
        <v>276</v>
      </c>
      <c r="C1640" s="372" t="s">
        <v>1239</v>
      </c>
    </row>
    <row r="1641" spans="1:3" ht="12.75">
      <c r="A1641" s="372" t="s">
        <v>210</v>
      </c>
      <c r="B1641" s="372" t="s">
        <v>287</v>
      </c>
      <c r="C1641" s="372" t="s">
        <v>144</v>
      </c>
    </row>
    <row r="1642" spans="1:3" ht="12.75">
      <c r="A1642" s="372" t="s">
        <v>210</v>
      </c>
      <c r="B1642" s="372" t="s">
        <v>288</v>
      </c>
      <c r="C1642" s="372" t="s">
        <v>1135</v>
      </c>
    </row>
    <row r="1643" spans="1:3" ht="12.75">
      <c r="A1643" s="372" t="s">
        <v>210</v>
      </c>
      <c r="B1643" s="372" t="s">
        <v>293</v>
      </c>
      <c r="C1643" s="372" t="s">
        <v>220</v>
      </c>
    </row>
    <row r="1644" spans="1:3" ht="12.75">
      <c r="A1644" s="372" t="s">
        <v>210</v>
      </c>
      <c r="B1644" s="372" t="s">
        <v>323</v>
      </c>
      <c r="C1644" s="372" t="s">
        <v>3</v>
      </c>
    </row>
    <row r="1645" spans="1:3" ht="12.75">
      <c r="A1645" s="372" t="s">
        <v>210</v>
      </c>
      <c r="B1645" s="372" t="s">
        <v>309</v>
      </c>
      <c r="C1645" s="372" t="s">
        <v>1135</v>
      </c>
    </row>
    <row r="1646" spans="1:3" ht="12.75">
      <c r="A1646" s="372" t="s">
        <v>210</v>
      </c>
      <c r="B1646" s="372" t="s">
        <v>228</v>
      </c>
      <c r="C1646" s="372" t="s">
        <v>220</v>
      </c>
    </row>
    <row r="1647" spans="1:3" ht="12.75">
      <c r="A1647" s="372" t="s">
        <v>210</v>
      </c>
      <c r="B1647" s="372" t="s">
        <v>229</v>
      </c>
      <c r="C1647" s="372" t="s">
        <v>3</v>
      </c>
    </row>
    <row r="1648" spans="1:3" ht="12.75">
      <c r="A1648" s="372" t="s">
        <v>210</v>
      </c>
      <c r="B1648" s="372" t="s">
        <v>230</v>
      </c>
      <c r="C1648" s="372" t="s">
        <v>1239</v>
      </c>
    </row>
    <row r="1649" spans="1:3" ht="12.75">
      <c r="A1649" s="372" t="s">
        <v>210</v>
      </c>
      <c r="B1649" s="372" t="s">
        <v>231</v>
      </c>
      <c r="C1649" s="372" t="s">
        <v>232</v>
      </c>
    </row>
    <row r="1650" spans="1:3" ht="12.75">
      <c r="A1650" s="372" t="s">
        <v>210</v>
      </c>
      <c r="B1650" s="372" t="s">
        <v>240</v>
      </c>
      <c r="C1650" s="372" t="s">
        <v>3</v>
      </c>
    </row>
    <row r="1651" spans="1:3" ht="12.75">
      <c r="A1651" s="372" t="s">
        <v>210</v>
      </c>
      <c r="B1651" s="372" t="s">
        <v>241</v>
      </c>
      <c r="C1651" s="372" t="s">
        <v>1239</v>
      </c>
    </row>
    <row r="1652" spans="1:3" ht="12.75">
      <c r="A1652" s="372" t="s">
        <v>210</v>
      </c>
      <c r="B1652" s="372" t="s">
        <v>251</v>
      </c>
      <c r="C1652" s="372" t="s">
        <v>3</v>
      </c>
    </row>
    <row r="1653" spans="1:3" ht="12.75">
      <c r="A1653" s="372" t="s">
        <v>210</v>
      </c>
      <c r="B1653" s="372" t="s">
        <v>252</v>
      </c>
      <c r="C1653" s="372" t="s">
        <v>1239</v>
      </c>
    </row>
    <row r="1654" spans="1:3" ht="12.75">
      <c r="A1654" s="372" t="s">
        <v>210</v>
      </c>
      <c r="B1654" s="372" t="s">
        <v>308</v>
      </c>
      <c r="C1654" s="372" t="s">
        <v>144</v>
      </c>
    </row>
    <row r="1655" spans="1:3" ht="12.75">
      <c r="A1655" s="372" t="s">
        <v>210</v>
      </c>
      <c r="B1655" s="372" t="s">
        <v>316</v>
      </c>
      <c r="C1655" s="372" t="s">
        <v>317</v>
      </c>
    </row>
    <row r="1656" spans="1:3" ht="12.75">
      <c r="A1656" s="372" t="s">
        <v>210</v>
      </c>
      <c r="B1656" s="372" t="s">
        <v>233</v>
      </c>
      <c r="C1656" s="372" t="s">
        <v>144</v>
      </c>
    </row>
    <row r="1657" spans="1:3" ht="12.75">
      <c r="A1657" s="372" t="s">
        <v>210</v>
      </c>
      <c r="B1657" s="372" t="s">
        <v>234</v>
      </c>
      <c r="C1657" s="372" t="s">
        <v>1135</v>
      </c>
    </row>
    <row r="1658" spans="1:3" ht="12.75">
      <c r="A1658" s="372" t="s">
        <v>210</v>
      </c>
      <c r="B1658" s="372" t="s">
        <v>242</v>
      </c>
      <c r="C1658" s="372" t="s">
        <v>220</v>
      </c>
    </row>
    <row r="1659" spans="1:3" ht="12.75">
      <c r="A1659" s="372" t="s">
        <v>210</v>
      </c>
      <c r="B1659" s="372" t="s">
        <v>243</v>
      </c>
      <c r="C1659" s="372" t="s">
        <v>3</v>
      </c>
    </row>
    <row r="1660" spans="1:3" ht="12.75">
      <c r="A1660" s="372" t="s">
        <v>210</v>
      </c>
      <c r="B1660" s="372" t="s">
        <v>244</v>
      </c>
      <c r="C1660" s="372" t="s">
        <v>1239</v>
      </c>
    </row>
    <row r="1661" spans="1:3" ht="12.75">
      <c r="A1661" s="372" t="s">
        <v>210</v>
      </c>
      <c r="B1661" s="372" t="s">
        <v>257</v>
      </c>
      <c r="C1661" s="372" t="s">
        <v>220</v>
      </c>
    </row>
    <row r="1662" spans="1:3" ht="12.75">
      <c r="A1662" s="372" t="s">
        <v>210</v>
      </c>
      <c r="B1662" s="372" t="s">
        <v>267</v>
      </c>
      <c r="C1662" s="372" t="s">
        <v>3</v>
      </c>
    </row>
    <row r="1663" spans="1:3" ht="12.75">
      <c r="A1663" s="372" t="s">
        <v>210</v>
      </c>
      <c r="B1663" s="372" t="s">
        <v>277</v>
      </c>
      <c r="C1663" s="372" t="s">
        <v>220</v>
      </c>
    </row>
    <row r="1664" spans="1:3" ht="12.75">
      <c r="A1664" s="372" t="s">
        <v>210</v>
      </c>
      <c r="B1664" s="372" t="s">
        <v>294</v>
      </c>
      <c r="C1664" s="372" t="s">
        <v>220</v>
      </c>
    </row>
    <row r="1665" spans="1:3" ht="12.75">
      <c r="A1665" s="372" t="s">
        <v>210</v>
      </c>
      <c r="B1665" s="372" t="s">
        <v>258</v>
      </c>
      <c r="C1665" s="372" t="s">
        <v>3</v>
      </c>
    </row>
    <row r="1666" spans="1:3" ht="12.75">
      <c r="A1666" s="372" t="s">
        <v>210</v>
      </c>
      <c r="B1666" s="372" t="s">
        <v>259</v>
      </c>
      <c r="C1666" s="372" t="s">
        <v>1239</v>
      </c>
    </row>
    <row r="1667" spans="1:3" ht="12.75">
      <c r="A1667" s="372" t="s">
        <v>210</v>
      </c>
      <c r="B1667" s="372" t="s">
        <v>318</v>
      </c>
      <c r="C1667" s="372" t="s">
        <v>220</v>
      </c>
    </row>
    <row r="1668" spans="1:3" ht="12.75">
      <c r="A1668" s="381" t="s">
        <v>210</v>
      </c>
      <c r="B1668" s="372" t="s">
        <v>212</v>
      </c>
      <c r="C1668" s="372" t="s">
        <v>1135</v>
      </c>
    </row>
    <row r="1669" spans="1:3" ht="12.75">
      <c r="A1669" s="372" t="s">
        <v>210</v>
      </c>
      <c r="B1669" s="372" t="s">
        <v>218</v>
      </c>
      <c r="C1669" s="372" t="s">
        <v>3</v>
      </c>
    </row>
    <row r="1670" spans="1:3" ht="12.75">
      <c r="A1670" s="372" t="s">
        <v>210</v>
      </c>
      <c r="B1670" s="372" t="s">
        <v>235</v>
      </c>
      <c r="C1670" s="372" t="s">
        <v>3</v>
      </c>
    </row>
    <row r="1671" spans="1:3" ht="12.75">
      <c r="A1671" s="372" t="s">
        <v>210</v>
      </c>
      <c r="B1671" s="372" t="s">
        <v>236</v>
      </c>
      <c r="C1671" s="372" t="s">
        <v>1239</v>
      </c>
    </row>
    <row r="1672" spans="1:3" ht="12.75">
      <c r="A1672" s="372" t="s">
        <v>210</v>
      </c>
      <c r="B1672" s="372" t="s">
        <v>248</v>
      </c>
      <c r="C1672" s="372" t="s">
        <v>1135</v>
      </c>
    </row>
    <row r="1673" spans="1:3" ht="12.75">
      <c r="A1673" s="372" t="s">
        <v>210</v>
      </c>
      <c r="B1673" s="372" t="s">
        <v>253</v>
      </c>
      <c r="C1673" s="372" t="s">
        <v>220</v>
      </c>
    </row>
    <row r="1674" spans="1:3" ht="12.75">
      <c r="A1674" s="372" t="s">
        <v>210</v>
      </c>
      <c r="B1674" s="372" t="s">
        <v>254</v>
      </c>
      <c r="C1674" s="372" t="s">
        <v>144</v>
      </c>
    </row>
    <row r="1675" spans="1:3" ht="12.75">
      <c r="A1675" s="372" t="s">
        <v>210</v>
      </c>
      <c r="B1675" s="372" t="s">
        <v>260</v>
      </c>
      <c r="C1675" s="372" t="s">
        <v>3</v>
      </c>
    </row>
    <row r="1676" spans="1:3" ht="12.75">
      <c r="A1676" s="372" t="s">
        <v>210</v>
      </c>
      <c r="B1676" s="372" t="s">
        <v>261</v>
      </c>
      <c r="C1676" s="372" t="s">
        <v>1239</v>
      </c>
    </row>
    <row r="1677" spans="1:3" ht="12.75">
      <c r="A1677" s="372" t="s">
        <v>210</v>
      </c>
      <c r="B1677" s="372" t="s">
        <v>270</v>
      </c>
      <c r="C1677" s="372" t="s">
        <v>220</v>
      </c>
    </row>
    <row r="1678" spans="1:3" ht="12.75">
      <c r="A1678" s="372" t="s">
        <v>210</v>
      </c>
      <c r="B1678" s="372" t="s">
        <v>289</v>
      </c>
      <c r="C1678" s="372" t="s">
        <v>3</v>
      </c>
    </row>
    <row r="1679" spans="1:3" ht="12.75">
      <c r="A1679" s="372" t="s">
        <v>210</v>
      </c>
      <c r="B1679" s="372" t="s">
        <v>290</v>
      </c>
      <c r="C1679" s="372" t="s">
        <v>1239</v>
      </c>
    </row>
    <row r="1680" spans="1:3" ht="12.75">
      <c r="A1680" s="372" t="s">
        <v>210</v>
      </c>
      <c r="B1680" s="372" t="s">
        <v>295</v>
      </c>
      <c r="C1680" s="372" t="s">
        <v>3</v>
      </c>
    </row>
    <row r="1681" spans="1:3" ht="12.75">
      <c r="A1681" s="372" t="s">
        <v>210</v>
      </c>
      <c r="B1681" s="372" t="s">
        <v>296</v>
      </c>
      <c r="C1681" s="372" t="s">
        <v>1239</v>
      </c>
    </row>
    <row r="1682" spans="1:3" ht="12.75">
      <c r="A1682" s="372" t="s">
        <v>210</v>
      </c>
      <c r="B1682" s="372" t="s">
        <v>237</v>
      </c>
      <c r="C1682" s="372" t="s">
        <v>3</v>
      </c>
    </row>
    <row r="1683" spans="1:3" ht="12.75">
      <c r="A1683" s="372" t="s">
        <v>210</v>
      </c>
      <c r="B1683" s="372" t="s">
        <v>238</v>
      </c>
      <c r="C1683" s="372" t="s">
        <v>1239</v>
      </c>
    </row>
    <row r="1684" spans="1:3" ht="12.75">
      <c r="A1684" s="372" t="s">
        <v>210</v>
      </c>
      <c r="B1684" s="372" t="s">
        <v>249</v>
      </c>
      <c r="C1684" s="372" t="s">
        <v>144</v>
      </c>
    </row>
    <row r="1685" spans="1:3" ht="12.75">
      <c r="A1685" s="372" t="s">
        <v>210</v>
      </c>
      <c r="B1685" s="372" t="s">
        <v>319</v>
      </c>
      <c r="C1685" s="372" t="s">
        <v>220</v>
      </c>
    </row>
    <row r="1686" spans="1:3" ht="12.75">
      <c r="A1686" s="381" t="s">
        <v>210</v>
      </c>
      <c r="B1686" s="372" t="s">
        <v>213</v>
      </c>
      <c r="C1686" s="372" t="s">
        <v>3</v>
      </c>
    </row>
    <row r="1687" spans="1:3" ht="12.75">
      <c r="A1687" s="381" t="s">
        <v>210</v>
      </c>
      <c r="B1687" s="372" t="s">
        <v>214</v>
      </c>
      <c r="C1687" s="372" t="s">
        <v>1239</v>
      </c>
    </row>
    <row r="1688" spans="1:3" ht="12.75">
      <c r="A1688" s="372" t="s">
        <v>210</v>
      </c>
      <c r="B1688" s="372" t="s">
        <v>224</v>
      </c>
      <c r="C1688" s="372" t="s">
        <v>3</v>
      </c>
    </row>
    <row r="1689" spans="1:3" ht="12.75">
      <c r="A1689" s="372" t="s">
        <v>210</v>
      </c>
      <c r="B1689" s="372" t="s">
        <v>225</v>
      </c>
      <c r="C1689" s="372" t="s">
        <v>1239</v>
      </c>
    </row>
    <row r="1690" spans="1:3" ht="12.75">
      <c r="A1690" s="372" t="s">
        <v>210</v>
      </c>
      <c r="B1690" s="372" t="s">
        <v>310</v>
      </c>
      <c r="C1690" s="372" t="s">
        <v>3</v>
      </c>
    </row>
    <row r="1691" spans="1:3" ht="12.75">
      <c r="A1691" s="372" t="s">
        <v>210</v>
      </c>
      <c r="B1691" s="372" t="s">
        <v>311</v>
      </c>
      <c r="C1691" s="372" t="s">
        <v>1239</v>
      </c>
    </row>
    <row r="1692" spans="1:3" ht="12.75">
      <c r="A1692" s="372" t="s">
        <v>210</v>
      </c>
      <c r="B1692" s="372" t="s">
        <v>312</v>
      </c>
      <c r="C1692" s="372" t="s">
        <v>220</v>
      </c>
    </row>
    <row r="1693" spans="1:3" ht="12.75">
      <c r="A1693" s="372" t="s">
        <v>210</v>
      </c>
      <c r="B1693" s="372" t="s">
        <v>262</v>
      </c>
      <c r="C1693" s="372" t="s">
        <v>3</v>
      </c>
    </row>
    <row r="1694" spans="1:3" ht="12.75">
      <c r="A1694" s="372" t="s">
        <v>210</v>
      </c>
      <c r="B1694" s="372" t="s">
        <v>263</v>
      </c>
      <c r="C1694" s="372" t="s">
        <v>1239</v>
      </c>
    </row>
    <row r="1695" spans="1:3" ht="12.75">
      <c r="A1695" s="372" t="s">
        <v>210</v>
      </c>
      <c r="B1695" s="372" t="s">
        <v>271</v>
      </c>
      <c r="C1695" s="372" t="s">
        <v>3</v>
      </c>
    </row>
    <row r="1696" spans="1:3" ht="12.75">
      <c r="A1696" s="372" t="s">
        <v>210</v>
      </c>
      <c r="B1696" s="372" t="s">
        <v>272</v>
      </c>
      <c r="C1696" s="372" t="s">
        <v>1239</v>
      </c>
    </row>
    <row r="1697" spans="1:3" ht="12.75">
      <c r="A1697" s="372" t="s">
        <v>210</v>
      </c>
      <c r="B1697" s="372" t="s">
        <v>278</v>
      </c>
      <c r="C1697" s="372" t="s">
        <v>3</v>
      </c>
    </row>
    <row r="1698" spans="1:3" ht="12.75">
      <c r="A1698" s="372" t="s">
        <v>210</v>
      </c>
      <c r="B1698" s="372" t="s">
        <v>279</v>
      </c>
      <c r="C1698" s="372" t="s">
        <v>1239</v>
      </c>
    </row>
    <row r="1699" spans="1:3" ht="12.75">
      <c r="A1699" s="372" t="s">
        <v>210</v>
      </c>
      <c r="B1699" s="372" t="s">
        <v>297</v>
      </c>
      <c r="C1699" s="372" t="s">
        <v>3</v>
      </c>
    </row>
    <row r="1700" spans="1:3" ht="12.75">
      <c r="A1700" s="372" t="s">
        <v>210</v>
      </c>
      <c r="B1700" s="372" t="s">
        <v>298</v>
      </c>
      <c r="C1700" s="372" t="s">
        <v>1239</v>
      </c>
    </row>
    <row r="1701" spans="1:3" ht="12.75">
      <c r="A1701" s="372" t="s">
        <v>210</v>
      </c>
      <c r="B1701" s="372" t="s">
        <v>299</v>
      </c>
      <c r="C1701" s="372" t="s">
        <v>3</v>
      </c>
    </row>
    <row r="1702" spans="1:3" ht="12.75">
      <c r="A1702" s="372" t="s">
        <v>210</v>
      </c>
      <c r="B1702" s="372" t="s">
        <v>300</v>
      </c>
      <c r="C1702" s="372" t="s">
        <v>1239</v>
      </c>
    </row>
    <row r="1703" spans="1:3" ht="12.75">
      <c r="A1703" s="372" t="s">
        <v>210</v>
      </c>
      <c r="B1703" s="372" t="s">
        <v>245</v>
      </c>
      <c r="C1703" s="372" t="s">
        <v>220</v>
      </c>
    </row>
    <row r="1704" spans="1:3" ht="12.75">
      <c r="A1704" s="372" t="s">
        <v>210</v>
      </c>
      <c r="B1704" s="372" t="s">
        <v>320</v>
      </c>
      <c r="C1704" s="372" t="s">
        <v>220</v>
      </c>
    </row>
    <row r="1705" spans="1:3" ht="12.75">
      <c r="A1705" s="372" t="s">
        <v>210</v>
      </c>
      <c r="B1705" s="372" t="s">
        <v>313</v>
      </c>
      <c r="C1705" s="372" t="s">
        <v>3</v>
      </c>
    </row>
    <row r="1706" spans="1:3" ht="12.75">
      <c r="A1706" s="372" t="s">
        <v>210</v>
      </c>
      <c r="B1706" s="372" t="s">
        <v>314</v>
      </c>
      <c r="C1706" s="372" t="s">
        <v>1239</v>
      </c>
    </row>
    <row r="1707" spans="1:3" ht="12.75">
      <c r="A1707" s="372" t="s">
        <v>210</v>
      </c>
      <c r="B1707" s="372" t="s">
        <v>315</v>
      </c>
      <c r="C1707" s="372" t="s">
        <v>3</v>
      </c>
    </row>
    <row r="1708" spans="1:3" ht="12.75">
      <c r="A1708" s="372" t="s">
        <v>210</v>
      </c>
      <c r="B1708" s="372" t="s">
        <v>321</v>
      </c>
      <c r="C1708" s="372" t="s">
        <v>1135</v>
      </c>
    </row>
    <row r="1709" spans="1:3" ht="12.75">
      <c r="A1709" s="372" t="s">
        <v>210</v>
      </c>
      <c r="B1709" s="372" t="s">
        <v>322</v>
      </c>
      <c r="C1709" s="372" t="s">
        <v>317</v>
      </c>
    </row>
    <row r="1710" ht="12.75">
      <c r="A1710" s="372" t="s">
        <v>210</v>
      </c>
    </row>
    <row r="1711" ht="12.75">
      <c r="A1711" s="372" t="s">
        <v>210</v>
      </c>
    </row>
    <row r="1712" ht="12.75">
      <c r="A1712" s="372" t="s">
        <v>210</v>
      </c>
    </row>
    <row r="1713" ht="12.75">
      <c r="A1713" s="372" t="s">
        <v>210</v>
      </c>
    </row>
    <row r="1714" ht="12.75">
      <c r="A1714" s="372" t="s">
        <v>210</v>
      </c>
    </row>
    <row r="1715" ht="12.75">
      <c r="A1715" s="372" t="s">
        <v>210</v>
      </c>
    </row>
    <row r="1716" ht="12.75">
      <c r="A1716" s="372" t="s">
        <v>210</v>
      </c>
    </row>
    <row r="1717" ht="12.75">
      <c r="A1717" s="372" t="s">
        <v>210</v>
      </c>
    </row>
    <row r="1718" ht="12.75">
      <c r="A1718" s="372" t="s">
        <v>210</v>
      </c>
    </row>
    <row r="1719" ht="12.75">
      <c r="A1719" s="372" t="s">
        <v>210</v>
      </c>
    </row>
    <row r="1720" ht="12.75">
      <c r="A1720" s="372" t="s">
        <v>210</v>
      </c>
    </row>
    <row r="1721" ht="12.75">
      <c r="A1721" s="372" t="s">
        <v>210</v>
      </c>
    </row>
    <row r="1722" ht="12.75">
      <c r="A1722" s="372" t="s">
        <v>210</v>
      </c>
    </row>
    <row r="1723" ht="12.75">
      <c r="A1723" s="372" t="s">
        <v>210</v>
      </c>
    </row>
    <row r="1724" ht="12.75">
      <c r="A1724" s="372" t="s">
        <v>210</v>
      </c>
    </row>
    <row r="1725" ht="12.75">
      <c r="A1725" s="372" t="s">
        <v>210</v>
      </c>
    </row>
    <row r="1726" ht="12.75">
      <c r="A1726" s="372" t="s">
        <v>210</v>
      </c>
    </row>
    <row r="1727" ht="12.75">
      <c r="A1727" s="372" t="s">
        <v>210</v>
      </c>
    </row>
    <row r="1728" ht="12.75">
      <c r="A1728" s="372" t="s">
        <v>210</v>
      </c>
    </row>
    <row r="1729" ht="12.75">
      <c r="A1729" s="372" t="s">
        <v>210</v>
      </c>
    </row>
    <row r="1730" ht="12.75">
      <c r="A1730" s="372" t="s">
        <v>210</v>
      </c>
    </row>
    <row r="1731" ht="12.75">
      <c r="A1731" s="372" t="s">
        <v>210</v>
      </c>
    </row>
    <row r="1732" ht="12.75">
      <c r="A1732" s="372" t="s">
        <v>210</v>
      </c>
    </row>
    <row r="1733" ht="12.75">
      <c r="A1733" s="372" t="s">
        <v>210</v>
      </c>
    </row>
    <row r="1734" ht="12.75">
      <c r="A1734" s="372" t="s">
        <v>210</v>
      </c>
    </row>
    <row r="1735" ht="12.75">
      <c r="A1735" s="372" t="s">
        <v>210</v>
      </c>
    </row>
    <row r="1736" ht="12.75">
      <c r="A1736" s="372" t="s">
        <v>210</v>
      </c>
    </row>
    <row r="1737" ht="12.75">
      <c r="A1737" s="372" t="s">
        <v>210</v>
      </c>
    </row>
    <row r="1738" ht="12.75">
      <c r="A1738" s="372" t="s">
        <v>210</v>
      </c>
    </row>
    <row r="1739" ht="12.75">
      <c r="A1739" s="372" t="s">
        <v>210</v>
      </c>
    </row>
    <row r="1740" ht="12.75">
      <c r="A1740" s="372" t="s">
        <v>210</v>
      </c>
    </row>
    <row r="1741" ht="12.75">
      <c r="A1741" s="372" t="s">
        <v>210</v>
      </c>
    </row>
    <row r="1742" ht="12.75">
      <c r="A1742" s="372" t="s">
        <v>210</v>
      </c>
    </row>
    <row r="1743" ht="12.75">
      <c r="A1743" s="372" t="s">
        <v>210</v>
      </c>
    </row>
    <row r="1744" ht="12.75">
      <c r="A1744" s="372" t="s">
        <v>210</v>
      </c>
    </row>
    <row r="1745" ht="12.75">
      <c r="A1745" s="372" t="s">
        <v>210</v>
      </c>
    </row>
    <row r="1746" ht="12.75">
      <c r="A1746" s="372" t="s">
        <v>210</v>
      </c>
    </row>
    <row r="1747" ht="12.75">
      <c r="A1747" s="372" t="s">
        <v>210</v>
      </c>
    </row>
    <row r="1748" ht="12.75">
      <c r="A1748" s="372" t="s">
        <v>210</v>
      </c>
    </row>
    <row r="1749" ht="12.75">
      <c r="A1749" s="372" t="s">
        <v>210</v>
      </c>
    </row>
    <row r="1750" ht="12.75">
      <c r="A1750" s="372" t="s">
        <v>210</v>
      </c>
    </row>
    <row r="1751" ht="12.75">
      <c r="A1751" s="372" t="s">
        <v>210</v>
      </c>
    </row>
    <row r="1752" ht="12.75">
      <c r="A1752" s="372" t="s">
        <v>210</v>
      </c>
    </row>
    <row r="1753" ht="12.75">
      <c r="A1753" s="372" t="s">
        <v>210</v>
      </c>
    </row>
    <row r="1754" ht="12.75">
      <c r="A1754" s="372" t="s">
        <v>210</v>
      </c>
    </row>
    <row r="1755" ht="12.75">
      <c r="A1755" s="372" t="s">
        <v>210</v>
      </c>
    </row>
    <row r="1756" ht="12.75">
      <c r="A1756" s="372" t="s">
        <v>210</v>
      </c>
    </row>
    <row r="1757" ht="12.75">
      <c r="A1757" s="372" t="s">
        <v>210</v>
      </c>
    </row>
    <row r="1758" ht="12.75">
      <c r="A1758" s="372" t="s">
        <v>210</v>
      </c>
    </row>
    <row r="1759" ht="12.75">
      <c r="A1759" s="372" t="s">
        <v>210</v>
      </c>
    </row>
    <row r="1760" ht="12.75">
      <c r="A1760" s="372" t="s">
        <v>210</v>
      </c>
    </row>
    <row r="1761" ht="12.75">
      <c r="A1761" s="372" t="s">
        <v>210</v>
      </c>
    </row>
    <row r="1762" ht="12.75">
      <c r="A1762" s="372" t="s">
        <v>210</v>
      </c>
    </row>
    <row r="1763" ht="12.75">
      <c r="A1763" s="372" t="s">
        <v>210</v>
      </c>
    </row>
    <row r="1764" ht="12.75">
      <c r="A1764" s="372" t="s">
        <v>210</v>
      </c>
    </row>
    <row r="1765" ht="12.75">
      <c r="A1765" s="372" t="s">
        <v>210</v>
      </c>
    </row>
    <row r="1766" ht="12.75">
      <c r="A1766" s="372" t="s">
        <v>210</v>
      </c>
    </row>
    <row r="1767" ht="12.75">
      <c r="A1767" s="372" t="s">
        <v>210</v>
      </c>
    </row>
    <row r="1768" ht="12.75">
      <c r="A1768" s="372" t="s">
        <v>210</v>
      </c>
    </row>
    <row r="1769" ht="12.75">
      <c r="A1769" s="372" t="s">
        <v>210</v>
      </c>
    </row>
    <row r="1770" ht="12.75">
      <c r="A1770" s="372" t="s">
        <v>210</v>
      </c>
    </row>
    <row r="1771" ht="12.75">
      <c r="A1771" s="372" t="s">
        <v>210</v>
      </c>
    </row>
    <row r="1772" ht="12.75">
      <c r="A1772" s="372" t="s">
        <v>210</v>
      </c>
    </row>
    <row r="1773" ht="12.75">
      <c r="A1773" s="372" t="s">
        <v>210</v>
      </c>
    </row>
    <row r="1774" ht="12.75">
      <c r="A1774" s="372" t="s">
        <v>210</v>
      </c>
    </row>
    <row r="1775" ht="12.75">
      <c r="A1775" s="372" t="s">
        <v>210</v>
      </c>
    </row>
    <row r="1776" ht="12.75">
      <c r="A1776" s="372" t="s">
        <v>210</v>
      </c>
    </row>
    <row r="1777" ht="12.75">
      <c r="A1777" s="372" t="s">
        <v>210</v>
      </c>
    </row>
    <row r="1778" ht="12.75">
      <c r="A1778" s="372" t="s">
        <v>210</v>
      </c>
    </row>
    <row r="1779" ht="12.75">
      <c r="A1779" s="372" t="s">
        <v>210</v>
      </c>
    </row>
    <row r="1780" ht="12.75">
      <c r="A1780" s="372" t="s">
        <v>210</v>
      </c>
    </row>
    <row r="1781" ht="12.75">
      <c r="A1781" s="372" t="s">
        <v>210</v>
      </c>
    </row>
    <row r="1782" ht="12.75">
      <c r="A1782" s="372" t="s">
        <v>210</v>
      </c>
    </row>
    <row r="1783" ht="12.75">
      <c r="A1783" s="372" t="s">
        <v>210</v>
      </c>
    </row>
    <row r="1784" ht="12.75">
      <c r="A1784" s="372" t="s">
        <v>210</v>
      </c>
    </row>
    <row r="1785" ht="12.75">
      <c r="A1785" s="372" t="s">
        <v>210</v>
      </c>
    </row>
    <row r="1786" ht="12.75">
      <c r="A1786" s="372" t="s">
        <v>210</v>
      </c>
    </row>
    <row r="1787" ht="12.75">
      <c r="A1787" s="372" t="s">
        <v>210</v>
      </c>
    </row>
    <row r="1788" ht="12.75">
      <c r="A1788" s="372" t="s">
        <v>210</v>
      </c>
    </row>
    <row r="1789" ht="12.75">
      <c r="A1789" s="372" t="s">
        <v>210</v>
      </c>
    </row>
    <row r="1790" ht="12.75">
      <c r="A1790" s="372" t="s">
        <v>210</v>
      </c>
    </row>
    <row r="1791" ht="12.75">
      <c r="A1791" s="372" t="s">
        <v>210</v>
      </c>
    </row>
    <row r="1792" ht="12.75">
      <c r="A1792" s="372" t="s">
        <v>210</v>
      </c>
    </row>
    <row r="1793" ht="12.75">
      <c r="A1793" s="372" t="s">
        <v>210</v>
      </c>
    </row>
    <row r="1794" ht="12.75">
      <c r="A1794" s="372" t="s">
        <v>210</v>
      </c>
    </row>
    <row r="1795" ht="12.75">
      <c r="A1795" s="372" t="s">
        <v>210</v>
      </c>
    </row>
    <row r="1796" ht="12.75">
      <c r="A1796" s="372" t="s">
        <v>210</v>
      </c>
    </row>
    <row r="1797" ht="12.75">
      <c r="A1797" s="372" t="s">
        <v>210</v>
      </c>
    </row>
    <row r="1798" ht="12.75">
      <c r="A1798" s="372" t="s">
        <v>210</v>
      </c>
    </row>
    <row r="1799" ht="12.75">
      <c r="A1799" s="372" t="s">
        <v>210</v>
      </c>
    </row>
    <row r="1800" spans="1:3" ht="12.75">
      <c r="A1800" s="372" t="s">
        <v>1079</v>
      </c>
      <c r="B1800" s="371" t="s">
        <v>5</v>
      </c>
      <c r="C1800" s="383" t="s">
        <v>145</v>
      </c>
    </row>
    <row r="1801" spans="1:3" ht="12.75">
      <c r="A1801" s="372" t="s">
        <v>1079</v>
      </c>
      <c r="B1801" s="371" t="s">
        <v>6</v>
      </c>
      <c r="C1801" s="383" t="s">
        <v>146</v>
      </c>
    </row>
    <row r="1802" spans="1:3" ht="12.75">
      <c r="A1802" s="372" t="s">
        <v>1079</v>
      </c>
      <c r="B1802" s="371" t="s">
        <v>7</v>
      </c>
      <c r="C1802" s="372" t="s">
        <v>147</v>
      </c>
    </row>
    <row r="1803" spans="1:3" ht="12.75">
      <c r="A1803" s="372" t="s">
        <v>1079</v>
      </c>
      <c r="B1803" s="371" t="s">
        <v>8</v>
      </c>
      <c r="C1803" s="372" t="s">
        <v>148</v>
      </c>
    </row>
    <row r="1804" spans="1:3" ht="12.75">
      <c r="A1804" s="372" t="s">
        <v>1079</v>
      </c>
      <c r="B1804" s="371" t="s">
        <v>9</v>
      </c>
      <c r="C1804" s="372" t="s">
        <v>1130</v>
      </c>
    </row>
    <row r="1805" spans="1:3" ht="12.75">
      <c r="A1805" s="372" t="s">
        <v>1079</v>
      </c>
      <c r="B1805" s="371" t="s">
        <v>10</v>
      </c>
      <c r="C1805" s="372" t="s">
        <v>1130</v>
      </c>
    </row>
    <row r="1806" spans="1:3" ht="12.75">
      <c r="A1806" s="372" t="s">
        <v>1079</v>
      </c>
      <c r="B1806" s="371" t="s">
        <v>11</v>
      </c>
      <c r="C1806" s="372">
        <v>3122</v>
      </c>
    </row>
    <row r="1807" spans="1:3" ht="12.75">
      <c r="A1807" s="372" t="s">
        <v>1079</v>
      </c>
      <c r="B1807" s="371" t="s">
        <v>12</v>
      </c>
      <c r="C1807" s="383" t="s">
        <v>145</v>
      </c>
    </row>
    <row r="1808" spans="1:3" ht="12.75">
      <c r="A1808" s="372" t="s">
        <v>1079</v>
      </c>
      <c r="B1808" s="371" t="s">
        <v>13</v>
      </c>
      <c r="C1808" s="383" t="s">
        <v>149</v>
      </c>
    </row>
    <row r="1809" spans="1:3" ht="12.75">
      <c r="A1809" s="372" t="s">
        <v>1079</v>
      </c>
      <c r="B1809" s="371" t="s">
        <v>14</v>
      </c>
      <c r="C1809" s="383" t="s">
        <v>145</v>
      </c>
    </row>
    <row r="1810" spans="1:3" ht="12.75">
      <c r="A1810" s="372" t="s">
        <v>1079</v>
      </c>
      <c r="B1810" s="371" t="s">
        <v>16</v>
      </c>
      <c r="C1810" s="372" t="s">
        <v>1130</v>
      </c>
    </row>
    <row r="1811" spans="1:3" ht="12.75">
      <c r="A1811" s="372" t="s">
        <v>1079</v>
      </c>
      <c r="B1811" s="371" t="s">
        <v>15</v>
      </c>
      <c r="C1811" s="383" t="s">
        <v>150</v>
      </c>
    </row>
    <row r="1812" spans="1:3" ht="12.75">
      <c r="A1812" s="372" t="s">
        <v>1079</v>
      </c>
      <c r="B1812" s="371" t="s">
        <v>17</v>
      </c>
      <c r="C1812" s="372" t="s">
        <v>151</v>
      </c>
    </row>
    <row r="1813" spans="1:3" ht="12.75">
      <c r="A1813" s="372" t="s">
        <v>1079</v>
      </c>
      <c r="B1813" s="371" t="s">
        <v>18</v>
      </c>
      <c r="C1813" s="383" t="s">
        <v>145</v>
      </c>
    </row>
    <row r="1814" spans="1:3" ht="12.75">
      <c r="A1814" s="372" t="s">
        <v>1079</v>
      </c>
      <c r="B1814" s="371" t="s">
        <v>19</v>
      </c>
      <c r="C1814" s="372" t="s">
        <v>1130</v>
      </c>
    </row>
    <row r="1815" spans="1:3" ht="12.75">
      <c r="A1815" s="372" t="s">
        <v>1079</v>
      </c>
      <c r="B1815" s="371" t="s">
        <v>20</v>
      </c>
      <c r="C1815" s="372" t="s">
        <v>151</v>
      </c>
    </row>
    <row r="1816" spans="1:3" ht="12.75">
      <c r="A1816" s="372" t="s">
        <v>1079</v>
      </c>
      <c r="B1816" s="372" t="s">
        <v>515</v>
      </c>
      <c r="C1816" s="383" t="s">
        <v>150</v>
      </c>
    </row>
    <row r="1817" spans="1:3" ht="12.75">
      <c r="A1817" s="372" t="s">
        <v>1079</v>
      </c>
      <c r="B1817" s="371" t="s">
        <v>21</v>
      </c>
      <c r="C1817" s="372">
        <v>3122</v>
      </c>
    </row>
    <row r="1818" spans="1:3" ht="12.75">
      <c r="A1818" s="372" t="s">
        <v>1079</v>
      </c>
      <c r="B1818" s="372" t="s">
        <v>516</v>
      </c>
      <c r="C1818" s="375" t="s">
        <v>156</v>
      </c>
    </row>
    <row r="1819" spans="1:3" ht="12.75">
      <c r="A1819" s="372" t="s">
        <v>1079</v>
      </c>
      <c r="B1819" s="371" t="s">
        <v>22</v>
      </c>
      <c r="C1819" s="372">
        <v>3122</v>
      </c>
    </row>
    <row r="1820" spans="1:3" ht="12.75">
      <c r="A1820" s="372" t="s">
        <v>1079</v>
      </c>
      <c r="B1820" s="371" t="s">
        <v>23</v>
      </c>
      <c r="C1820" s="372" t="s">
        <v>151</v>
      </c>
    </row>
    <row r="1821" spans="1:3" ht="12.75">
      <c r="A1821" s="372" t="s">
        <v>1079</v>
      </c>
      <c r="B1821" s="371" t="s">
        <v>24</v>
      </c>
      <c r="C1821" s="383" t="s">
        <v>155</v>
      </c>
    </row>
    <row r="1822" spans="1:3" ht="12.75">
      <c r="A1822" s="372" t="s">
        <v>1079</v>
      </c>
      <c r="B1822" s="371" t="s">
        <v>25</v>
      </c>
      <c r="C1822" s="383" t="s">
        <v>149</v>
      </c>
    </row>
    <row r="1823" spans="1:3" ht="12.75">
      <c r="A1823" s="372" t="s">
        <v>1079</v>
      </c>
      <c r="B1823" s="371" t="s">
        <v>26</v>
      </c>
      <c r="C1823" s="372">
        <v>3122</v>
      </c>
    </row>
    <row r="1824" spans="1:3" ht="12.75">
      <c r="A1824" s="372" t="s">
        <v>1079</v>
      </c>
      <c r="B1824" s="371" t="s">
        <v>27</v>
      </c>
      <c r="C1824" s="372" t="s">
        <v>1130</v>
      </c>
    </row>
    <row r="1825" spans="1:3" ht="12.75">
      <c r="A1825" s="372" t="s">
        <v>1079</v>
      </c>
      <c r="B1825" s="371" t="s">
        <v>28</v>
      </c>
      <c r="C1825" s="372" t="s">
        <v>1130</v>
      </c>
    </row>
    <row r="1826" spans="1:3" ht="12.75">
      <c r="A1826" s="372" t="s">
        <v>1079</v>
      </c>
      <c r="B1826" s="371" t="s">
        <v>4</v>
      </c>
      <c r="C1826" s="383" t="s">
        <v>152</v>
      </c>
    </row>
    <row r="1827" spans="1:3" ht="12.75">
      <c r="A1827" s="372" t="s">
        <v>1079</v>
      </c>
      <c r="B1827" s="371" t="s">
        <v>29</v>
      </c>
      <c r="C1827" s="372" t="s">
        <v>148</v>
      </c>
    </row>
    <row r="1828" spans="1:3" ht="12.75">
      <c r="A1828" s="372" t="s">
        <v>1079</v>
      </c>
      <c r="B1828" s="371" t="s">
        <v>30</v>
      </c>
      <c r="C1828" s="383" t="s">
        <v>145</v>
      </c>
    </row>
    <row r="1829" spans="1:3" ht="12.75">
      <c r="A1829" s="372" t="s">
        <v>1079</v>
      </c>
      <c r="B1829" t="s">
        <v>512</v>
      </c>
      <c r="C1829" s="383" t="s">
        <v>145</v>
      </c>
    </row>
    <row r="1830" spans="1:3" ht="12.75">
      <c r="A1830" s="372" t="s">
        <v>1079</v>
      </c>
      <c r="B1830" t="s">
        <v>513</v>
      </c>
      <c r="C1830" s="372" t="s">
        <v>151</v>
      </c>
    </row>
    <row r="1831" spans="1:3" ht="12.75">
      <c r="A1831" s="372" t="s">
        <v>1079</v>
      </c>
      <c r="B1831" t="s">
        <v>514</v>
      </c>
      <c r="C1831" s="383" t="s">
        <v>155</v>
      </c>
    </row>
    <row r="1832" ht="12.75">
      <c r="A1832" s="372" t="s">
        <v>1079</v>
      </c>
    </row>
    <row r="1833" ht="12.75">
      <c r="A1833" s="372" t="s">
        <v>1079</v>
      </c>
    </row>
    <row r="1834" ht="12.75">
      <c r="A1834" s="372" t="s">
        <v>1079</v>
      </c>
    </row>
    <row r="1835" ht="12.75">
      <c r="A1835" s="372" t="s">
        <v>1079</v>
      </c>
    </row>
    <row r="1836" ht="12.75">
      <c r="A1836" s="372" t="s">
        <v>1079</v>
      </c>
    </row>
    <row r="1837" ht="12.75">
      <c r="A1837" s="372" t="s">
        <v>1079</v>
      </c>
    </row>
    <row r="1838" ht="12.75">
      <c r="A1838" s="372" t="s">
        <v>1079</v>
      </c>
    </row>
    <row r="1839" ht="12.75">
      <c r="A1839" s="372" t="s">
        <v>1079</v>
      </c>
    </row>
    <row r="1840" ht="12.75">
      <c r="A1840" s="372" t="s">
        <v>1079</v>
      </c>
    </row>
    <row r="1841" ht="12.75">
      <c r="A1841" s="372" t="s">
        <v>1079</v>
      </c>
    </row>
    <row r="1842" ht="12.75">
      <c r="A1842" s="372" t="s">
        <v>1079</v>
      </c>
    </row>
    <row r="1843" ht="12.75">
      <c r="A1843" s="372" t="s">
        <v>1079</v>
      </c>
    </row>
    <row r="1844" ht="12.75">
      <c r="A1844" s="372" t="s">
        <v>1079</v>
      </c>
    </row>
    <row r="1845" ht="12.75">
      <c r="A1845" s="372" t="s">
        <v>1079</v>
      </c>
    </row>
    <row r="1846" ht="12.75">
      <c r="A1846" s="372" t="s">
        <v>1079</v>
      </c>
    </row>
    <row r="1847" ht="12.75">
      <c r="A1847" s="372" t="s">
        <v>1079</v>
      </c>
    </row>
    <row r="1848" ht="12.75">
      <c r="A1848" s="372" t="s">
        <v>1079</v>
      </c>
    </row>
    <row r="1849" ht="12.75">
      <c r="A1849" s="372" t="s">
        <v>1079</v>
      </c>
    </row>
    <row r="1850" ht="12.75">
      <c r="A1850" s="372" t="s">
        <v>1079</v>
      </c>
    </row>
    <row r="1851" ht="12.75">
      <c r="A1851" s="372" t="s">
        <v>1079</v>
      </c>
    </row>
    <row r="1852" ht="12.75">
      <c r="A1852" s="372" t="s">
        <v>1079</v>
      </c>
    </row>
    <row r="1853" ht="12.75">
      <c r="A1853" s="372" t="s">
        <v>1079</v>
      </c>
    </row>
    <row r="1854" ht="12.75">
      <c r="A1854" s="372" t="s">
        <v>1079</v>
      </c>
    </row>
    <row r="1855" ht="12.75">
      <c r="A1855" s="372" t="s">
        <v>1079</v>
      </c>
    </row>
    <row r="1856" ht="12.75">
      <c r="A1856" s="372" t="s">
        <v>1079</v>
      </c>
    </row>
    <row r="1857" ht="12.75">
      <c r="A1857" s="372" t="s">
        <v>1079</v>
      </c>
    </row>
    <row r="1858" ht="12.75">
      <c r="A1858" s="372" t="s">
        <v>1079</v>
      </c>
    </row>
    <row r="1859" ht="12.75">
      <c r="A1859" s="372" t="s">
        <v>1079</v>
      </c>
    </row>
    <row r="1860" ht="12.75">
      <c r="A1860" s="372" t="s">
        <v>1079</v>
      </c>
    </row>
    <row r="1861" ht="12.75">
      <c r="A1861" s="372" t="s">
        <v>1079</v>
      </c>
    </row>
    <row r="1862" ht="12.75">
      <c r="A1862" s="372" t="s">
        <v>1079</v>
      </c>
    </row>
    <row r="1863" ht="12.75">
      <c r="A1863" s="372" t="s">
        <v>1079</v>
      </c>
    </row>
    <row r="1864" ht="12.75">
      <c r="A1864" s="372" t="s">
        <v>1079</v>
      </c>
    </row>
    <row r="1865" ht="12.75">
      <c r="A1865" s="372" t="s">
        <v>1079</v>
      </c>
    </row>
    <row r="1866" ht="12.75">
      <c r="A1866" s="372" t="s">
        <v>1079</v>
      </c>
    </row>
    <row r="1867" ht="12.75">
      <c r="A1867" s="372" t="s">
        <v>1079</v>
      </c>
    </row>
    <row r="1868" ht="12.75">
      <c r="A1868" s="372" t="s">
        <v>1079</v>
      </c>
    </row>
    <row r="1869" ht="12.75">
      <c r="A1869" s="372" t="s">
        <v>1079</v>
      </c>
    </row>
    <row r="1870" ht="12.75">
      <c r="A1870" s="372" t="s">
        <v>1079</v>
      </c>
    </row>
    <row r="1871" ht="12.75">
      <c r="A1871" s="372" t="s">
        <v>1079</v>
      </c>
    </row>
    <row r="1872" ht="12.75">
      <c r="A1872" s="372" t="s">
        <v>1079</v>
      </c>
    </row>
    <row r="1873" ht="12.75">
      <c r="A1873" s="372" t="s">
        <v>1079</v>
      </c>
    </row>
    <row r="1874" ht="12.75">
      <c r="A1874" s="372" t="s">
        <v>1079</v>
      </c>
    </row>
    <row r="1875" ht="12.75">
      <c r="A1875" s="372" t="s">
        <v>1079</v>
      </c>
    </row>
    <row r="1876" ht="12.75">
      <c r="A1876" s="372" t="s">
        <v>1079</v>
      </c>
    </row>
    <row r="1877" ht="12.75">
      <c r="A1877" s="372" t="s">
        <v>1079</v>
      </c>
    </row>
    <row r="1878" ht="12.75">
      <c r="A1878" s="372" t="s">
        <v>1079</v>
      </c>
    </row>
    <row r="1879" ht="12.75">
      <c r="A1879" s="372" t="s">
        <v>1079</v>
      </c>
    </row>
    <row r="1880" ht="12.75">
      <c r="A1880" s="372" t="s">
        <v>1079</v>
      </c>
    </row>
    <row r="1881" ht="12.75">
      <c r="A1881" s="372" t="s">
        <v>1079</v>
      </c>
    </row>
    <row r="1882" ht="12.75">
      <c r="A1882" s="372" t="s">
        <v>1079</v>
      </c>
    </row>
    <row r="1883" ht="12.75">
      <c r="A1883" s="372" t="s">
        <v>1079</v>
      </c>
    </row>
    <row r="1884" ht="12.75">
      <c r="A1884" s="372" t="s">
        <v>1079</v>
      </c>
    </row>
    <row r="1885" ht="12.75">
      <c r="A1885" s="372" t="s">
        <v>1079</v>
      </c>
    </row>
    <row r="1886" ht="12.75">
      <c r="A1886" s="372" t="s">
        <v>1079</v>
      </c>
    </row>
    <row r="1887" ht="12.75">
      <c r="A1887" s="372" t="s">
        <v>1079</v>
      </c>
    </row>
    <row r="1888" ht="12.75">
      <c r="A1888" s="372" t="s">
        <v>1079</v>
      </c>
    </row>
    <row r="1889" ht="12.75">
      <c r="A1889" s="372" t="s">
        <v>1079</v>
      </c>
    </row>
    <row r="1890" ht="12.75">
      <c r="A1890" s="372" t="s">
        <v>1079</v>
      </c>
    </row>
    <row r="1891" ht="12.75">
      <c r="A1891" s="372" t="s">
        <v>1079</v>
      </c>
    </row>
    <row r="1892" ht="12.75">
      <c r="A1892" s="372" t="s">
        <v>1079</v>
      </c>
    </row>
    <row r="1893" ht="12.75">
      <c r="A1893" s="372" t="s">
        <v>1079</v>
      </c>
    </row>
    <row r="1894" ht="12.75">
      <c r="A1894" s="372" t="s">
        <v>1079</v>
      </c>
    </row>
    <row r="1895" ht="12.75">
      <c r="A1895" s="372" t="s">
        <v>1079</v>
      </c>
    </row>
    <row r="1896" ht="12.75">
      <c r="A1896" s="372" t="s">
        <v>1079</v>
      </c>
    </row>
    <row r="1897" ht="12.75">
      <c r="A1897" s="372" t="s">
        <v>1079</v>
      </c>
    </row>
    <row r="1898" ht="12.75">
      <c r="A1898" s="372" t="s">
        <v>1079</v>
      </c>
    </row>
    <row r="1899" ht="12.75">
      <c r="A1899" s="372" t="s">
        <v>1079</v>
      </c>
    </row>
    <row r="1900" spans="1:3" ht="12.75">
      <c r="A1900" s="372" t="s">
        <v>1081</v>
      </c>
      <c r="B1900" s="371" t="s">
        <v>424</v>
      </c>
      <c r="C1900" s="382" t="s">
        <v>33</v>
      </c>
    </row>
    <row r="1901" spans="1:3" ht="12.75">
      <c r="A1901" s="372" t="s">
        <v>1081</v>
      </c>
      <c r="B1901" s="371" t="s">
        <v>427</v>
      </c>
      <c r="C1901" s="382" t="s">
        <v>144</v>
      </c>
    </row>
    <row r="1902" spans="1:3" ht="12.75">
      <c r="A1902" s="372" t="s">
        <v>1081</v>
      </c>
      <c r="B1902" s="371" t="s">
        <v>420</v>
      </c>
      <c r="C1902" s="382" t="s">
        <v>33</v>
      </c>
    </row>
    <row r="1903" spans="1:3" ht="12.75">
      <c r="A1903" s="372" t="s">
        <v>1081</v>
      </c>
      <c r="B1903" s="371" t="s">
        <v>421</v>
      </c>
      <c r="C1903" s="382" t="s">
        <v>33</v>
      </c>
    </row>
    <row r="1904" spans="1:3" ht="12.75">
      <c r="A1904" s="372" t="s">
        <v>1081</v>
      </c>
      <c r="B1904" s="371" t="s">
        <v>422</v>
      </c>
      <c r="C1904" s="382" t="s">
        <v>54</v>
      </c>
    </row>
    <row r="1905" spans="1:3" ht="12.75">
      <c r="A1905" s="372" t="s">
        <v>1081</v>
      </c>
      <c r="B1905" s="371" t="s">
        <v>423</v>
      </c>
      <c r="C1905" s="382" t="s">
        <v>33</v>
      </c>
    </row>
    <row r="1906" spans="1:3" ht="12.75">
      <c r="A1906" s="372" t="s">
        <v>1081</v>
      </c>
      <c r="B1906" s="373" t="s">
        <v>1166</v>
      </c>
      <c r="C1906" s="382" t="s">
        <v>34</v>
      </c>
    </row>
    <row r="1907" spans="1:3" ht="12.75">
      <c r="A1907" s="372" t="s">
        <v>1081</v>
      </c>
      <c r="B1907" s="373" t="s">
        <v>425</v>
      </c>
      <c r="C1907" s="382" t="s">
        <v>33</v>
      </c>
    </row>
    <row r="1908" spans="1:3" ht="12.75">
      <c r="A1908" s="372" t="s">
        <v>1081</v>
      </c>
      <c r="B1908" s="371" t="s">
        <v>1251</v>
      </c>
      <c r="C1908" s="382" t="s">
        <v>54</v>
      </c>
    </row>
    <row r="1909" spans="1:3" ht="12.75">
      <c r="A1909" s="372" t="s">
        <v>1081</v>
      </c>
      <c r="B1909" s="371" t="s">
        <v>426</v>
      </c>
      <c r="C1909" s="372" t="s">
        <v>418</v>
      </c>
    </row>
    <row r="1910" spans="1:3" ht="12.75">
      <c r="A1910" s="372" t="s">
        <v>1081</v>
      </c>
      <c r="B1910" s="372" t="s">
        <v>1242</v>
      </c>
      <c r="C1910" s="382" t="s">
        <v>54</v>
      </c>
    </row>
    <row r="1911" spans="1:3" ht="12.75">
      <c r="A1911" s="372" t="s">
        <v>1081</v>
      </c>
      <c r="B1911" s="372" t="s">
        <v>429</v>
      </c>
      <c r="C1911" s="382" t="s">
        <v>144</v>
      </c>
    </row>
    <row r="1912" spans="1:3" ht="12.75">
      <c r="A1912" s="372" t="s">
        <v>1081</v>
      </c>
      <c r="B1912" s="372" t="s">
        <v>430</v>
      </c>
      <c r="C1912" s="382" t="s">
        <v>33</v>
      </c>
    </row>
    <row r="1913" spans="1:3" ht="12.75">
      <c r="A1913" s="372" t="s">
        <v>1081</v>
      </c>
      <c r="B1913" s="372" t="s">
        <v>431</v>
      </c>
      <c r="C1913" s="382" t="s">
        <v>54</v>
      </c>
    </row>
    <row r="1914" spans="1:3" ht="12.75">
      <c r="A1914" s="372" t="s">
        <v>1081</v>
      </c>
      <c r="B1914" s="372" t="s">
        <v>432</v>
      </c>
      <c r="C1914" s="382" t="s">
        <v>1135</v>
      </c>
    </row>
    <row r="1915" spans="1:3" ht="12.75">
      <c r="A1915" s="372" t="s">
        <v>1081</v>
      </c>
      <c r="B1915" s="372" t="s">
        <v>1243</v>
      </c>
      <c r="C1915" s="382" t="s">
        <v>34</v>
      </c>
    </row>
    <row r="1916" spans="1:3" ht="12.75">
      <c r="A1916" s="372" t="s">
        <v>1081</v>
      </c>
      <c r="B1916" s="372" t="s">
        <v>428</v>
      </c>
      <c r="C1916" s="372" t="s">
        <v>418</v>
      </c>
    </row>
    <row r="1917" spans="1:3" ht="12.75">
      <c r="A1917" s="372" t="s">
        <v>1081</v>
      </c>
      <c r="B1917" s="372" t="s">
        <v>433</v>
      </c>
      <c r="C1917" s="382" t="s">
        <v>33</v>
      </c>
    </row>
    <row r="1918" spans="1:3" ht="12.75">
      <c r="A1918" s="372" t="s">
        <v>1081</v>
      </c>
      <c r="B1918" s="373" t="s">
        <v>1250</v>
      </c>
      <c r="C1918" s="382" t="s">
        <v>33</v>
      </c>
    </row>
    <row r="1919" spans="1:3" ht="12.75">
      <c r="A1919" s="372" t="s">
        <v>1081</v>
      </c>
      <c r="B1919" s="373" t="s">
        <v>436</v>
      </c>
      <c r="C1919" s="382" t="s">
        <v>33</v>
      </c>
    </row>
    <row r="1920" spans="1:3" ht="12.75">
      <c r="A1920" s="372" t="s">
        <v>1081</v>
      </c>
      <c r="B1920" s="373" t="s">
        <v>437</v>
      </c>
      <c r="C1920" s="372" t="s">
        <v>418</v>
      </c>
    </row>
    <row r="1921" spans="1:3" ht="12.75">
      <c r="A1921" s="372" t="s">
        <v>1081</v>
      </c>
      <c r="B1921" s="373" t="s">
        <v>438</v>
      </c>
      <c r="C1921" s="382" t="s">
        <v>1135</v>
      </c>
    </row>
    <row r="1922" spans="1:3" ht="12.75">
      <c r="A1922" s="372" t="s">
        <v>1081</v>
      </c>
      <c r="B1922" s="373" t="s">
        <v>434</v>
      </c>
      <c r="C1922" s="382" t="s">
        <v>33</v>
      </c>
    </row>
    <row r="1923" spans="1:3" ht="12.75">
      <c r="A1923" s="372" t="s">
        <v>1081</v>
      </c>
      <c r="B1923" s="373" t="s">
        <v>435</v>
      </c>
      <c r="C1923" s="117" t="s">
        <v>37</v>
      </c>
    </row>
    <row r="1924" spans="1:3" ht="12.75">
      <c r="A1924" s="372" t="s">
        <v>1081</v>
      </c>
      <c r="B1924" s="372" t="s">
        <v>1244</v>
      </c>
      <c r="C1924" s="382" t="s">
        <v>34</v>
      </c>
    </row>
    <row r="1925" spans="1:3" ht="12.75">
      <c r="A1925" s="372" t="s">
        <v>1081</v>
      </c>
      <c r="B1925" s="372" t="s">
        <v>1245</v>
      </c>
      <c r="C1925" s="382" t="s">
        <v>55</v>
      </c>
    </row>
    <row r="1926" spans="1:3" ht="12.75">
      <c r="A1926" s="372" t="s">
        <v>1081</v>
      </c>
      <c r="B1926" s="372" t="s">
        <v>1246</v>
      </c>
      <c r="C1926" s="382" t="s">
        <v>55</v>
      </c>
    </row>
    <row r="1927" spans="1:3" ht="12.75">
      <c r="A1927" s="372" t="s">
        <v>1081</v>
      </c>
      <c r="B1927" s="372" t="s">
        <v>439</v>
      </c>
      <c r="C1927" s="382" t="s">
        <v>33</v>
      </c>
    </row>
    <row r="1928" spans="1:3" ht="12.75">
      <c r="A1928" s="372" t="s">
        <v>1081</v>
      </c>
      <c r="B1928" s="372" t="s">
        <v>1157</v>
      </c>
      <c r="C1928" s="382" t="s">
        <v>34</v>
      </c>
    </row>
    <row r="1929" spans="1:3" ht="12.75">
      <c r="A1929" s="372" t="s">
        <v>1081</v>
      </c>
      <c r="B1929" s="372" t="s">
        <v>443</v>
      </c>
      <c r="C1929" s="382" t="s">
        <v>34</v>
      </c>
    </row>
    <row r="1930" spans="1:3" ht="12.75">
      <c r="A1930" s="372" t="s">
        <v>1081</v>
      </c>
      <c r="B1930" s="372" t="s">
        <v>1247</v>
      </c>
      <c r="C1930" s="382" t="s">
        <v>55</v>
      </c>
    </row>
    <row r="1931" spans="1:3" ht="12.75">
      <c r="A1931" s="372" t="s">
        <v>1081</v>
      </c>
      <c r="B1931" s="373" t="s">
        <v>1311</v>
      </c>
      <c r="C1931" s="117" t="s">
        <v>37</v>
      </c>
    </row>
    <row r="1932" spans="1:3" ht="12.75">
      <c r="A1932" s="372" t="s">
        <v>1081</v>
      </c>
      <c r="B1932" s="373" t="s">
        <v>442</v>
      </c>
      <c r="C1932" s="372" t="s">
        <v>418</v>
      </c>
    </row>
    <row r="1933" spans="1:3" ht="12.75">
      <c r="A1933" s="372" t="s">
        <v>1081</v>
      </c>
      <c r="B1933" s="373" t="s">
        <v>1120</v>
      </c>
      <c r="C1933" s="382" t="s">
        <v>34</v>
      </c>
    </row>
    <row r="1934" spans="1:3" ht="12.75">
      <c r="A1934" s="372" t="s">
        <v>1081</v>
      </c>
      <c r="B1934" s="373" t="s">
        <v>440</v>
      </c>
      <c r="C1934" s="372" t="s">
        <v>418</v>
      </c>
    </row>
    <row r="1935" spans="1:3" ht="12.75">
      <c r="A1935" s="372" t="s">
        <v>1081</v>
      </c>
      <c r="B1935" s="373" t="s">
        <v>441</v>
      </c>
      <c r="C1935" s="382" t="s">
        <v>1135</v>
      </c>
    </row>
    <row r="1936" spans="1:3" ht="12.75">
      <c r="A1936" s="372" t="s">
        <v>1081</v>
      </c>
      <c r="B1936" s="372" t="s">
        <v>448</v>
      </c>
      <c r="C1936" s="372" t="s">
        <v>452</v>
      </c>
    </row>
    <row r="1937" spans="1:3" ht="12.75">
      <c r="A1937" s="372" t="s">
        <v>1081</v>
      </c>
      <c r="B1937" s="373" t="s">
        <v>447</v>
      </c>
      <c r="C1937" s="382" t="s">
        <v>33</v>
      </c>
    </row>
    <row r="1938" spans="1:3" ht="12.75">
      <c r="A1938" s="372" t="s">
        <v>1081</v>
      </c>
      <c r="B1938" s="372" t="s">
        <v>444</v>
      </c>
      <c r="C1938" s="382" t="s">
        <v>144</v>
      </c>
    </row>
    <row r="1939" spans="1:3" ht="12.75">
      <c r="A1939" s="372" t="s">
        <v>1081</v>
      </c>
      <c r="B1939" s="372" t="s">
        <v>1249</v>
      </c>
      <c r="C1939" s="382" t="s">
        <v>33</v>
      </c>
    </row>
    <row r="1940" spans="1:3" ht="12.75">
      <c r="A1940" s="372" t="s">
        <v>1081</v>
      </c>
      <c r="B1940" s="372" t="s">
        <v>1248</v>
      </c>
      <c r="C1940" s="117" t="s">
        <v>37</v>
      </c>
    </row>
    <row r="1941" spans="1:3" ht="12.75">
      <c r="A1941" s="372" t="s">
        <v>1081</v>
      </c>
      <c r="B1941" s="372" t="s">
        <v>445</v>
      </c>
      <c r="C1941" s="372" t="s">
        <v>418</v>
      </c>
    </row>
    <row r="1942" spans="1:3" ht="12.75">
      <c r="A1942" s="372" t="s">
        <v>1081</v>
      </c>
      <c r="B1942" s="372" t="s">
        <v>446</v>
      </c>
      <c r="C1942" s="382" t="s">
        <v>1135</v>
      </c>
    </row>
    <row r="1943" spans="1:3" ht="12.75">
      <c r="A1943" s="372" t="s">
        <v>1081</v>
      </c>
      <c r="B1943" s="372" t="s">
        <v>450</v>
      </c>
      <c r="C1943" s="382" t="s">
        <v>144</v>
      </c>
    </row>
    <row r="1944" spans="1:3" ht="12.75">
      <c r="A1944" s="372" t="s">
        <v>1081</v>
      </c>
      <c r="B1944" s="372" t="s">
        <v>451</v>
      </c>
      <c r="C1944" s="382" t="s">
        <v>33</v>
      </c>
    </row>
    <row r="1945" spans="1:3" ht="12.75">
      <c r="A1945" s="372" t="s">
        <v>1081</v>
      </c>
      <c r="B1945" s="372" t="s">
        <v>449</v>
      </c>
      <c r="C1945" s="117" t="s">
        <v>37</v>
      </c>
    </row>
    <row r="1946" ht="12.75">
      <c r="A1946" s="372" t="s">
        <v>1081</v>
      </c>
    </row>
    <row r="1947" ht="12.75">
      <c r="A1947" s="372" t="s">
        <v>1081</v>
      </c>
    </row>
    <row r="1948" ht="12.75">
      <c r="A1948" s="372" t="s">
        <v>1081</v>
      </c>
    </row>
    <row r="1949" ht="12.75">
      <c r="A1949" s="372" t="s">
        <v>1081</v>
      </c>
    </row>
    <row r="1950" ht="12.75">
      <c r="A1950" s="372" t="s">
        <v>1081</v>
      </c>
    </row>
    <row r="1951" ht="12.75">
      <c r="A1951" s="372" t="s">
        <v>1081</v>
      </c>
    </row>
    <row r="1952" ht="12.75">
      <c r="A1952" s="372" t="s">
        <v>1081</v>
      </c>
    </row>
    <row r="1953" ht="12.75">
      <c r="A1953" s="372" t="s">
        <v>1081</v>
      </c>
    </row>
    <row r="1954" ht="12.75">
      <c r="A1954" s="372" t="s">
        <v>1081</v>
      </c>
    </row>
    <row r="1955" ht="12.75">
      <c r="A1955" s="372" t="s">
        <v>1081</v>
      </c>
    </row>
    <row r="1956" ht="12.75">
      <c r="A1956" s="372" t="s">
        <v>1081</v>
      </c>
    </row>
    <row r="1957" ht="12.75">
      <c r="A1957" s="372" t="s">
        <v>1081</v>
      </c>
    </row>
    <row r="1958" ht="12.75">
      <c r="A1958" s="372" t="s">
        <v>1081</v>
      </c>
    </row>
    <row r="1959" ht="12.75">
      <c r="A1959" s="372" t="s">
        <v>1081</v>
      </c>
    </row>
    <row r="1960" ht="12.75">
      <c r="A1960" s="372" t="s">
        <v>1081</v>
      </c>
    </row>
    <row r="1961" ht="12.75">
      <c r="A1961" s="372" t="s">
        <v>1081</v>
      </c>
    </row>
    <row r="1962" ht="12.75">
      <c r="A1962" s="372" t="s">
        <v>1081</v>
      </c>
    </row>
    <row r="1963" ht="12.75">
      <c r="A1963" s="372" t="s">
        <v>1081</v>
      </c>
    </row>
    <row r="1964" ht="12.75">
      <c r="A1964" s="372" t="s">
        <v>1081</v>
      </c>
    </row>
    <row r="1965" ht="12.75">
      <c r="A1965" s="372" t="s">
        <v>1081</v>
      </c>
    </row>
    <row r="1966" ht="12.75">
      <c r="A1966" s="372" t="s">
        <v>1081</v>
      </c>
    </row>
    <row r="1967" ht="12.75">
      <c r="A1967" s="372" t="s">
        <v>1081</v>
      </c>
    </row>
    <row r="1968" ht="12.75">
      <c r="A1968" s="372" t="s">
        <v>1081</v>
      </c>
    </row>
    <row r="1969" ht="12.75">
      <c r="A1969" s="372" t="s">
        <v>1081</v>
      </c>
    </row>
    <row r="1970" ht="12.75">
      <c r="A1970" s="372" t="s">
        <v>1081</v>
      </c>
    </row>
    <row r="1971" ht="12.75">
      <c r="A1971" s="372" t="s">
        <v>1081</v>
      </c>
    </row>
    <row r="1972" ht="12.75">
      <c r="A1972" s="372" t="s">
        <v>1081</v>
      </c>
    </row>
    <row r="1973" ht="12.75">
      <c r="A1973" s="372" t="s">
        <v>1081</v>
      </c>
    </row>
    <row r="1974" ht="12.75">
      <c r="A1974" s="372" t="s">
        <v>1081</v>
      </c>
    </row>
    <row r="1975" ht="12.75">
      <c r="A1975" s="372" t="s">
        <v>1081</v>
      </c>
    </row>
    <row r="1976" ht="12.75">
      <c r="A1976" s="372" t="s">
        <v>1081</v>
      </c>
    </row>
    <row r="1977" ht="12.75">
      <c r="A1977" s="372" t="s">
        <v>1081</v>
      </c>
    </row>
    <row r="1978" ht="12.75">
      <c r="A1978" s="372" t="s">
        <v>1081</v>
      </c>
    </row>
    <row r="1979" ht="12.75">
      <c r="A1979" s="372" t="s">
        <v>1081</v>
      </c>
    </row>
    <row r="1980" ht="12.75">
      <c r="A1980" s="372" t="s">
        <v>1081</v>
      </c>
    </row>
    <row r="1981" ht="12.75">
      <c r="A1981" s="372" t="s">
        <v>1081</v>
      </c>
    </row>
    <row r="1982" ht="12.75">
      <c r="A1982" s="372" t="s">
        <v>1081</v>
      </c>
    </row>
    <row r="1983" ht="12.75">
      <c r="A1983" s="372" t="s">
        <v>1081</v>
      </c>
    </row>
    <row r="1984" ht="12.75">
      <c r="A1984" s="372" t="s">
        <v>1081</v>
      </c>
    </row>
    <row r="1985" ht="12.75">
      <c r="A1985" s="372" t="s">
        <v>1081</v>
      </c>
    </row>
    <row r="1986" ht="12.75">
      <c r="A1986" s="372" t="s">
        <v>1081</v>
      </c>
    </row>
    <row r="1987" ht="12.75">
      <c r="A1987" s="372" t="s">
        <v>1081</v>
      </c>
    </row>
    <row r="1988" ht="12.75">
      <c r="A1988" s="372" t="s">
        <v>1081</v>
      </c>
    </row>
    <row r="1989" ht="12.75">
      <c r="A1989" s="372" t="s">
        <v>1081</v>
      </c>
    </row>
    <row r="1990" ht="12.75">
      <c r="A1990" s="372" t="s">
        <v>1081</v>
      </c>
    </row>
    <row r="1991" ht="12.75">
      <c r="A1991" s="372" t="s">
        <v>1081</v>
      </c>
    </row>
    <row r="1992" ht="12.75">
      <c r="A1992" s="372" t="s">
        <v>1081</v>
      </c>
    </row>
    <row r="1993" ht="12.75">
      <c r="A1993" s="372" t="s">
        <v>1081</v>
      </c>
    </row>
    <row r="1994" ht="12.75">
      <c r="A1994" s="372" t="s">
        <v>1081</v>
      </c>
    </row>
    <row r="1995" ht="12.75">
      <c r="A1995" s="372" t="s">
        <v>1081</v>
      </c>
    </row>
    <row r="1996" ht="12.75">
      <c r="A1996" s="372" t="s">
        <v>1081</v>
      </c>
    </row>
    <row r="1997" ht="12.75">
      <c r="A1997" s="372" t="s">
        <v>1081</v>
      </c>
    </row>
    <row r="1998" ht="12.75">
      <c r="A1998" s="372" t="s">
        <v>1081</v>
      </c>
    </row>
    <row r="1999" ht="12.75">
      <c r="A1999" s="372" t="s">
        <v>1081</v>
      </c>
    </row>
    <row r="2000" spans="1:3" ht="12.75">
      <c r="A2000" s="381" t="s">
        <v>1</v>
      </c>
      <c r="B2000" s="372">
        <v>6101</v>
      </c>
      <c r="C2000" s="372" t="s">
        <v>1239</v>
      </c>
    </row>
    <row r="2001" spans="1:3" ht="12.75">
      <c r="A2001" s="381" t="s">
        <v>1</v>
      </c>
      <c r="B2001" s="372">
        <v>6444</v>
      </c>
      <c r="C2001" s="372" t="s">
        <v>1239</v>
      </c>
    </row>
    <row r="2002" spans="1:3" ht="12.75">
      <c r="A2002" s="381" t="s">
        <v>1</v>
      </c>
      <c r="B2002" s="372">
        <v>6552</v>
      </c>
      <c r="C2002" s="372" t="s">
        <v>144</v>
      </c>
    </row>
    <row r="2003" spans="1:3" ht="12.75">
      <c r="A2003" s="381" t="s">
        <v>1</v>
      </c>
      <c r="B2003" s="372">
        <v>6552</v>
      </c>
      <c r="C2003" s="372" t="s">
        <v>151</v>
      </c>
    </row>
    <row r="2004" spans="1:3" ht="12.75">
      <c r="A2004" s="381" t="s">
        <v>1</v>
      </c>
      <c r="B2004" s="372">
        <v>6552</v>
      </c>
      <c r="C2004" s="383" t="s">
        <v>145</v>
      </c>
    </row>
    <row r="2005" spans="1:3" ht="12.75">
      <c r="A2005" s="381" t="s">
        <v>1</v>
      </c>
      <c r="B2005" s="372">
        <v>6800</v>
      </c>
      <c r="C2005" s="372" t="s">
        <v>1239</v>
      </c>
    </row>
    <row r="2006" spans="1:3" ht="12.75">
      <c r="A2006" s="381" t="s">
        <v>1</v>
      </c>
      <c r="B2006" s="372">
        <v>6878</v>
      </c>
      <c r="C2006" s="372" t="s">
        <v>1239</v>
      </c>
    </row>
    <row r="2007" spans="1:3" ht="12.75">
      <c r="A2007" s="381" t="s">
        <v>1</v>
      </c>
      <c r="B2007" s="372">
        <v>6990</v>
      </c>
      <c r="C2007" s="372" t="s">
        <v>1239</v>
      </c>
    </row>
    <row r="2008" spans="1:3" ht="12.75">
      <c r="A2008" s="381" t="s">
        <v>1</v>
      </c>
      <c r="B2008" s="372">
        <v>8023</v>
      </c>
      <c r="C2008" s="372" t="s">
        <v>1239</v>
      </c>
    </row>
    <row r="2009" spans="1:3" ht="12.75">
      <c r="A2009" s="381" t="s">
        <v>1</v>
      </c>
      <c r="B2009" s="372">
        <v>8063</v>
      </c>
      <c r="C2009" s="372" t="s">
        <v>144</v>
      </c>
    </row>
    <row r="2010" spans="1:3" ht="12.75">
      <c r="A2010" s="381" t="s">
        <v>1</v>
      </c>
      <c r="B2010" s="372">
        <v>8063</v>
      </c>
      <c r="C2010" s="372" t="s">
        <v>1239</v>
      </c>
    </row>
    <row r="2011" spans="1:3" ht="12.75">
      <c r="A2011" s="381" t="s">
        <v>1</v>
      </c>
      <c r="B2011" s="372">
        <v>8063</v>
      </c>
      <c r="C2011" s="372" t="s">
        <v>1135</v>
      </c>
    </row>
    <row r="2012" spans="1:3" ht="12.75">
      <c r="A2012" s="381" t="s">
        <v>1</v>
      </c>
      <c r="B2012" s="372">
        <v>8110</v>
      </c>
      <c r="C2012" s="372" t="s">
        <v>1239</v>
      </c>
    </row>
    <row r="2013" spans="1:3" ht="12.75">
      <c r="A2013" s="381" t="s">
        <v>1</v>
      </c>
      <c r="B2013" s="372">
        <v>8141</v>
      </c>
      <c r="C2013" s="372" t="s">
        <v>1241</v>
      </c>
    </row>
    <row r="2014" spans="1:3" ht="12.75">
      <c r="A2014" s="381" t="s">
        <v>1</v>
      </c>
      <c r="B2014" s="372">
        <v>8145</v>
      </c>
      <c r="C2014" s="372" t="s">
        <v>1130</v>
      </c>
    </row>
    <row r="2015" spans="1:3" ht="12.75">
      <c r="A2015" s="381" t="s">
        <v>1</v>
      </c>
      <c r="B2015" s="372">
        <v>8145</v>
      </c>
      <c r="C2015" s="372" t="s">
        <v>144</v>
      </c>
    </row>
    <row r="2016" spans="1:3" ht="12.75">
      <c r="A2016" s="381" t="s">
        <v>1</v>
      </c>
      <c r="B2016" s="372">
        <v>8145</v>
      </c>
      <c r="C2016" s="372" t="s">
        <v>151</v>
      </c>
    </row>
    <row r="2017" spans="1:3" ht="12.75">
      <c r="A2017" s="381" t="s">
        <v>1</v>
      </c>
      <c r="B2017" s="372">
        <v>8220</v>
      </c>
      <c r="C2017" s="372" t="s">
        <v>1239</v>
      </c>
    </row>
    <row r="2018" spans="1:3" ht="12.75">
      <c r="A2018" s="381" t="s">
        <v>1</v>
      </c>
      <c r="B2018" s="372">
        <v>8242</v>
      </c>
      <c r="C2018" s="372" t="s">
        <v>1135</v>
      </c>
    </row>
    <row r="2019" spans="1:3" ht="12.75">
      <c r="A2019" s="381" t="s">
        <v>1</v>
      </c>
      <c r="B2019" s="372">
        <v>8301</v>
      </c>
      <c r="C2019" s="372" t="s">
        <v>1239</v>
      </c>
    </row>
    <row r="2020" spans="1:3" ht="12.75">
      <c r="A2020" s="381" t="s">
        <v>1</v>
      </c>
      <c r="B2020" s="372">
        <v>8330</v>
      </c>
      <c r="C2020" s="372" t="s">
        <v>144</v>
      </c>
    </row>
    <row r="2021" spans="1:3" ht="12.75">
      <c r="A2021" s="381" t="s">
        <v>1</v>
      </c>
      <c r="B2021" s="372">
        <v>8330</v>
      </c>
      <c r="C2021" s="372" t="s">
        <v>1239</v>
      </c>
    </row>
    <row r="2022" spans="1:3" ht="12.75">
      <c r="A2022" s="381" t="s">
        <v>1</v>
      </c>
      <c r="B2022" s="372">
        <v>8388</v>
      </c>
      <c r="C2022" s="372" t="s">
        <v>1239</v>
      </c>
    </row>
    <row r="2023" ht="12.75">
      <c r="A2023" s="381" t="s">
        <v>1</v>
      </c>
    </row>
    <row r="2024" ht="12.75">
      <c r="A2024" s="381" t="s">
        <v>1</v>
      </c>
    </row>
    <row r="2025" ht="12.75">
      <c r="A2025" s="381" t="s">
        <v>1</v>
      </c>
    </row>
    <row r="2026" ht="12.75">
      <c r="A2026" s="381" t="s">
        <v>1</v>
      </c>
    </row>
    <row r="2027" ht="12.75">
      <c r="A2027" s="381" t="s">
        <v>1</v>
      </c>
    </row>
    <row r="2028" ht="12.75">
      <c r="A2028" s="381" t="s">
        <v>1</v>
      </c>
    </row>
    <row r="2029" ht="12.75">
      <c r="A2029" s="381" t="s">
        <v>1</v>
      </c>
    </row>
    <row r="2030" ht="12.75">
      <c r="A2030" s="381" t="s">
        <v>1</v>
      </c>
    </row>
    <row r="2031" ht="12.75">
      <c r="A2031" s="381" t="s">
        <v>1</v>
      </c>
    </row>
    <row r="2032" ht="12.75">
      <c r="A2032" s="381" t="s">
        <v>1</v>
      </c>
    </row>
    <row r="2033" ht="12.75">
      <c r="A2033" s="381" t="s">
        <v>1</v>
      </c>
    </row>
    <row r="2034" ht="12.75">
      <c r="A2034" s="381" t="s">
        <v>1</v>
      </c>
    </row>
    <row r="2035" ht="12.75">
      <c r="A2035" s="381" t="s">
        <v>1</v>
      </c>
    </row>
    <row r="2036" ht="12.75">
      <c r="A2036" s="381" t="s">
        <v>1</v>
      </c>
    </row>
    <row r="2037" ht="12.75">
      <c r="A2037" s="381" t="s">
        <v>1</v>
      </c>
    </row>
    <row r="2038" ht="12.75">
      <c r="A2038" s="381" t="s">
        <v>1</v>
      </c>
    </row>
    <row r="2039" ht="12.75">
      <c r="A2039" s="381" t="s">
        <v>1</v>
      </c>
    </row>
    <row r="2040" ht="12.75">
      <c r="A2040" s="381" t="s">
        <v>1</v>
      </c>
    </row>
    <row r="2041" ht="12.75">
      <c r="A2041" s="381" t="s">
        <v>1</v>
      </c>
    </row>
    <row r="2042" ht="12.75">
      <c r="A2042" s="381" t="s">
        <v>1</v>
      </c>
    </row>
    <row r="2043" ht="12.75">
      <c r="A2043" s="381" t="s">
        <v>1</v>
      </c>
    </row>
    <row r="2044" ht="12.75">
      <c r="A2044" s="381" t="s">
        <v>1</v>
      </c>
    </row>
    <row r="2045" ht="12.75">
      <c r="A2045" s="381" t="s">
        <v>1</v>
      </c>
    </row>
    <row r="2046" ht="12.75">
      <c r="A2046" s="381" t="s">
        <v>1</v>
      </c>
    </row>
    <row r="2047" ht="12.75">
      <c r="A2047" s="381" t="s">
        <v>1</v>
      </c>
    </row>
    <row r="2048" ht="12.75">
      <c r="A2048" s="381" t="s">
        <v>1</v>
      </c>
    </row>
    <row r="2049" ht="12.75">
      <c r="A2049" s="381" t="s">
        <v>1</v>
      </c>
    </row>
    <row r="2050" ht="12.75">
      <c r="A2050" s="381" t="s">
        <v>1</v>
      </c>
    </row>
    <row r="2051" ht="12.75">
      <c r="A2051" s="381" t="s">
        <v>1</v>
      </c>
    </row>
    <row r="2052" ht="12.75">
      <c r="A2052" s="381" t="s">
        <v>1</v>
      </c>
    </row>
    <row r="2053" ht="12.75">
      <c r="A2053" s="381" t="s">
        <v>1</v>
      </c>
    </row>
    <row r="2054" ht="12.75">
      <c r="A2054" s="381" t="s">
        <v>1</v>
      </c>
    </row>
    <row r="2055" ht="12.75">
      <c r="A2055" s="381" t="s">
        <v>1</v>
      </c>
    </row>
    <row r="2056" ht="12.75">
      <c r="A2056" s="381" t="s">
        <v>1</v>
      </c>
    </row>
    <row r="2057" ht="12.75">
      <c r="A2057" s="381" t="s">
        <v>1</v>
      </c>
    </row>
    <row r="2058" ht="12.75">
      <c r="A2058" s="381" t="s">
        <v>1</v>
      </c>
    </row>
    <row r="2059" ht="12.75">
      <c r="A2059" s="381" t="s">
        <v>1</v>
      </c>
    </row>
    <row r="2060" ht="12.75">
      <c r="A2060" s="381" t="s">
        <v>1</v>
      </c>
    </row>
    <row r="2061" ht="12.75">
      <c r="A2061" s="381" t="s">
        <v>1</v>
      </c>
    </row>
    <row r="2062" ht="12.75">
      <c r="A2062" s="381" t="s">
        <v>1</v>
      </c>
    </row>
    <row r="2063" ht="12.75">
      <c r="A2063" s="381" t="s">
        <v>1</v>
      </c>
    </row>
    <row r="2064" ht="12.75">
      <c r="A2064" s="381" t="s">
        <v>1</v>
      </c>
    </row>
    <row r="2065" ht="12.75">
      <c r="A2065" s="381" t="s">
        <v>1</v>
      </c>
    </row>
    <row r="2066" ht="12.75">
      <c r="A2066" s="381" t="s">
        <v>1</v>
      </c>
    </row>
    <row r="2067" ht="12.75">
      <c r="A2067" s="381" t="s">
        <v>1</v>
      </c>
    </row>
    <row r="2068" ht="12.75">
      <c r="A2068" s="381" t="s">
        <v>1</v>
      </c>
    </row>
    <row r="2069" ht="12.75">
      <c r="A2069" s="381" t="s">
        <v>1</v>
      </c>
    </row>
    <row r="2070" ht="12.75">
      <c r="A2070" s="381" t="s">
        <v>1</v>
      </c>
    </row>
    <row r="2071" ht="12.75">
      <c r="A2071" s="381" t="s">
        <v>1</v>
      </c>
    </row>
    <row r="2072" ht="12.75">
      <c r="A2072" s="381" t="s">
        <v>1</v>
      </c>
    </row>
    <row r="2073" ht="12.75">
      <c r="A2073" s="381" t="s">
        <v>1</v>
      </c>
    </row>
    <row r="2074" ht="12.75">
      <c r="A2074" s="381" t="s">
        <v>1</v>
      </c>
    </row>
    <row r="2075" ht="12.75">
      <c r="A2075" s="381" t="s">
        <v>1</v>
      </c>
    </row>
    <row r="2076" ht="12.75">
      <c r="A2076" s="381" t="s">
        <v>1</v>
      </c>
    </row>
    <row r="2077" ht="12.75">
      <c r="A2077" s="381" t="s">
        <v>1</v>
      </c>
    </row>
    <row r="2078" ht="12.75">
      <c r="A2078" s="381" t="s">
        <v>1</v>
      </c>
    </row>
    <row r="2079" ht="12.75">
      <c r="A2079" s="381" t="s">
        <v>1</v>
      </c>
    </row>
    <row r="2080" ht="12.75">
      <c r="A2080" s="381" t="s">
        <v>1</v>
      </c>
    </row>
    <row r="2081" ht="12.75">
      <c r="A2081" s="381" t="s">
        <v>1</v>
      </c>
    </row>
    <row r="2082" ht="12.75">
      <c r="A2082" s="381" t="s">
        <v>1</v>
      </c>
    </row>
    <row r="2083" ht="12.75">
      <c r="A2083" s="381" t="s">
        <v>1</v>
      </c>
    </row>
    <row r="2084" ht="12.75">
      <c r="A2084" s="381" t="s">
        <v>1</v>
      </c>
    </row>
    <row r="2085" ht="12.75">
      <c r="A2085" s="381" t="s">
        <v>1</v>
      </c>
    </row>
    <row r="2086" ht="12.75">
      <c r="A2086" s="381" t="s">
        <v>1</v>
      </c>
    </row>
    <row r="2087" ht="12.75">
      <c r="A2087" s="381" t="s">
        <v>1</v>
      </c>
    </row>
    <row r="2088" ht="12.75">
      <c r="A2088" s="381" t="s">
        <v>1</v>
      </c>
    </row>
    <row r="2089" ht="12.75">
      <c r="A2089" s="381" t="s">
        <v>1</v>
      </c>
    </row>
    <row r="2090" ht="12.75">
      <c r="A2090" s="381" t="s">
        <v>1</v>
      </c>
    </row>
    <row r="2091" ht="12.75">
      <c r="A2091" s="381" t="s">
        <v>1</v>
      </c>
    </row>
    <row r="2092" ht="12.75">
      <c r="A2092" s="381" t="s">
        <v>1</v>
      </c>
    </row>
    <row r="2093" ht="12.75">
      <c r="A2093" s="381" t="s">
        <v>1</v>
      </c>
    </row>
    <row r="2094" ht="12.75">
      <c r="A2094" s="381" t="s">
        <v>1</v>
      </c>
    </row>
    <row r="2095" ht="12.75">
      <c r="A2095" s="381" t="s">
        <v>1</v>
      </c>
    </row>
    <row r="2096" ht="12.75">
      <c r="A2096" s="381" t="s">
        <v>1</v>
      </c>
    </row>
    <row r="2097" ht="12.75">
      <c r="A2097" s="381" t="s">
        <v>1</v>
      </c>
    </row>
    <row r="2098" ht="12.75">
      <c r="A2098" s="381" t="s">
        <v>1</v>
      </c>
    </row>
    <row r="2099" ht="12.75">
      <c r="A2099" s="381" t="s">
        <v>1</v>
      </c>
    </row>
    <row r="2100" spans="1:2" ht="12.75">
      <c r="A2100" s="372" t="s">
        <v>1095</v>
      </c>
      <c r="B2100" s="372" t="s">
        <v>510</v>
      </c>
    </row>
    <row r="2101" ht="12.75">
      <c r="A2101" s="372" t="s">
        <v>1095</v>
      </c>
    </row>
    <row r="2102" ht="12.75">
      <c r="A2102" s="372" t="s">
        <v>1095</v>
      </c>
    </row>
    <row r="2103" ht="12.75">
      <c r="A2103" s="372" t="s">
        <v>1095</v>
      </c>
    </row>
    <row r="2104" ht="12.75">
      <c r="A2104" s="372" t="s">
        <v>1095</v>
      </c>
    </row>
    <row r="2105" ht="12.75">
      <c r="A2105" s="372" t="s">
        <v>1095</v>
      </c>
    </row>
    <row r="2106" ht="12.75">
      <c r="A2106" s="372" t="s">
        <v>1095</v>
      </c>
    </row>
    <row r="2107" ht="12.75">
      <c r="A2107" s="372" t="s">
        <v>1095</v>
      </c>
    </row>
    <row r="2108" ht="12.75">
      <c r="A2108" s="372" t="s">
        <v>1095</v>
      </c>
    </row>
    <row r="2109" ht="12.75">
      <c r="A2109" s="372" t="s">
        <v>1095</v>
      </c>
    </row>
    <row r="2110" ht="12.75">
      <c r="A2110" s="372" t="s">
        <v>1095</v>
      </c>
    </row>
    <row r="2111" ht="12.75">
      <c r="A2111" s="372" t="s">
        <v>1095</v>
      </c>
    </row>
    <row r="2112" ht="12.75">
      <c r="A2112" s="372" t="s">
        <v>1095</v>
      </c>
    </row>
    <row r="2113" ht="12.75">
      <c r="A2113" s="372" t="s">
        <v>1095</v>
      </c>
    </row>
    <row r="2114" ht="12.75">
      <c r="A2114" s="372" t="s">
        <v>1095</v>
      </c>
    </row>
    <row r="2115" ht="12.75">
      <c r="A2115" s="372" t="s">
        <v>1095</v>
      </c>
    </row>
    <row r="2116" ht="12.75">
      <c r="A2116" s="372" t="s">
        <v>1095</v>
      </c>
    </row>
    <row r="2117" ht="12.75">
      <c r="A2117" s="372" t="s">
        <v>1095</v>
      </c>
    </row>
    <row r="2118" ht="12.75">
      <c r="A2118" s="372" t="s">
        <v>1095</v>
      </c>
    </row>
    <row r="2119" ht="12.75">
      <c r="A2119" s="372" t="s">
        <v>1095</v>
      </c>
    </row>
    <row r="2120" ht="12.75">
      <c r="A2120" s="372" t="s">
        <v>1095</v>
      </c>
    </row>
    <row r="2121" ht="12.75">
      <c r="A2121" s="372" t="s">
        <v>1095</v>
      </c>
    </row>
    <row r="2122" ht="12.75">
      <c r="A2122" s="372" t="s">
        <v>1095</v>
      </c>
    </row>
    <row r="2123" ht="12.75">
      <c r="A2123" s="372" t="s">
        <v>1095</v>
      </c>
    </row>
    <row r="2124" ht="12.75">
      <c r="A2124" s="372" t="s">
        <v>1095</v>
      </c>
    </row>
    <row r="2125" ht="12.75">
      <c r="A2125" s="372" t="s">
        <v>1095</v>
      </c>
    </row>
    <row r="2126" ht="12.75">
      <c r="A2126" s="372" t="s">
        <v>1095</v>
      </c>
    </row>
    <row r="2127" ht="12.75">
      <c r="A2127" s="372" t="s">
        <v>1095</v>
      </c>
    </row>
    <row r="2128" ht="12.75">
      <c r="A2128" s="372" t="s">
        <v>1095</v>
      </c>
    </row>
    <row r="2129" ht="12.75">
      <c r="A2129" s="372" t="s">
        <v>1095</v>
      </c>
    </row>
    <row r="2130" ht="12.75">
      <c r="A2130" s="372" t="s">
        <v>1095</v>
      </c>
    </row>
    <row r="2131" ht="12.75">
      <c r="A2131" s="372" t="s">
        <v>1095</v>
      </c>
    </row>
    <row r="2132" ht="12.75">
      <c r="A2132" s="372" t="s">
        <v>1095</v>
      </c>
    </row>
    <row r="2133" ht="12.75">
      <c r="A2133" s="372" t="s">
        <v>1095</v>
      </c>
    </row>
    <row r="2134" ht="12.75">
      <c r="A2134" s="372" t="s">
        <v>1095</v>
      </c>
    </row>
    <row r="2135" ht="12.75">
      <c r="A2135" s="372" t="s">
        <v>1095</v>
      </c>
    </row>
    <row r="2136" ht="12.75">
      <c r="A2136" s="372" t="s">
        <v>1095</v>
      </c>
    </row>
    <row r="2137" ht="12.75">
      <c r="A2137" s="372" t="s">
        <v>1095</v>
      </c>
    </row>
    <row r="2138" ht="12.75">
      <c r="A2138" s="372" t="s">
        <v>1095</v>
      </c>
    </row>
    <row r="2139" ht="12.75">
      <c r="A2139" s="372" t="s">
        <v>1095</v>
      </c>
    </row>
    <row r="2140" ht="12.75">
      <c r="A2140" s="372" t="s">
        <v>1095</v>
      </c>
    </row>
    <row r="2141" ht="12.75">
      <c r="A2141" s="372" t="s">
        <v>1095</v>
      </c>
    </row>
    <row r="2142" ht="12.75">
      <c r="A2142" s="372" t="s">
        <v>1095</v>
      </c>
    </row>
    <row r="2143" ht="12.75">
      <c r="A2143" s="372" t="s">
        <v>1095</v>
      </c>
    </row>
    <row r="2144" ht="12.75">
      <c r="A2144" s="372" t="s">
        <v>1095</v>
      </c>
    </row>
    <row r="2145" ht="12.75">
      <c r="A2145" s="372" t="s">
        <v>1095</v>
      </c>
    </row>
    <row r="2146" ht="12.75">
      <c r="A2146" s="372" t="s">
        <v>1095</v>
      </c>
    </row>
    <row r="2147" ht="12.75">
      <c r="A2147" s="372" t="s">
        <v>1095</v>
      </c>
    </row>
    <row r="2148" ht="12.75">
      <c r="A2148" s="372" t="s">
        <v>1095</v>
      </c>
    </row>
    <row r="2149" ht="12.75">
      <c r="A2149" s="372" t="s">
        <v>1095</v>
      </c>
    </row>
    <row r="2150" ht="12.75">
      <c r="A2150" s="372" t="s">
        <v>1095</v>
      </c>
    </row>
    <row r="2151" ht="12.75">
      <c r="A2151" s="372" t="s">
        <v>1095</v>
      </c>
    </row>
    <row r="2152" ht="12.75">
      <c r="A2152" s="372" t="s">
        <v>1095</v>
      </c>
    </row>
    <row r="2153" ht="12.75">
      <c r="A2153" s="372" t="s">
        <v>1095</v>
      </c>
    </row>
    <row r="2154" ht="12.75">
      <c r="A2154" s="372" t="s">
        <v>1095</v>
      </c>
    </row>
    <row r="2155" ht="12.75">
      <c r="A2155" s="372" t="s">
        <v>1095</v>
      </c>
    </row>
    <row r="2156" ht="12.75">
      <c r="A2156" s="372" t="s">
        <v>1095</v>
      </c>
    </row>
    <row r="2157" ht="12.75">
      <c r="A2157" s="372" t="s">
        <v>1095</v>
      </c>
    </row>
    <row r="2158" ht="12.75">
      <c r="A2158" s="372" t="s">
        <v>1095</v>
      </c>
    </row>
    <row r="2159" ht="12.75">
      <c r="A2159" s="372" t="s">
        <v>1095</v>
      </c>
    </row>
    <row r="2160" ht="12.75">
      <c r="A2160" s="372" t="s">
        <v>1095</v>
      </c>
    </row>
    <row r="2161" ht="12.75">
      <c r="A2161" s="372" t="s">
        <v>1095</v>
      </c>
    </row>
    <row r="2162" ht="12.75">
      <c r="A2162" s="372" t="s">
        <v>1095</v>
      </c>
    </row>
    <row r="2163" ht="12.75">
      <c r="A2163" s="372" t="s">
        <v>1095</v>
      </c>
    </row>
    <row r="2164" ht="12.75">
      <c r="A2164" s="372" t="s">
        <v>1095</v>
      </c>
    </row>
    <row r="2165" ht="12.75">
      <c r="A2165" s="372" t="s">
        <v>1095</v>
      </c>
    </row>
    <row r="2166" ht="12.75">
      <c r="A2166" s="372" t="s">
        <v>1095</v>
      </c>
    </row>
    <row r="2167" ht="12.75">
      <c r="A2167" s="372" t="s">
        <v>1095</v>
      </c>
    </row>
    <row r="2168" ht="12.75">
      <c r="A2168" s="372" t="s">
        <v>1095</v>
      </c>
    </row>
    <row r="2169" ht="12.75">
      <c r="A2169" s="372" t="s">
        <v>1095</v>
      </c>
    </row>
    <row r="2170" ht="12.75">
      <c r="A2170" s="372" t="s">
        <v>1095</v>
      </c>
    </row>
    <row r="2171" ht="12.75">
      <c r="A2171" s="372" t="s">
        <v>1095</v>
      </c>
    </row>
    <row r="2172" ht="12.75">
      <c r="A2172" s="372" t="s">
        <v>1095</v>
      </c>
    </row>
    <row r="2173" ht="12.75">
      <c r="A2173" s="372" t="s">
        <v>1095</v>
      </c>
    </row>
    <row r="2174" ht="12.75">
      <c r="A2174" s="372" t="s">
        <v>1095</v>
      </c>
    </row>
    <row r="2175" ht="12.75">
      <c r="A2175" s="372" t="s">
        <v>1095</v>
      </c>
    </row>
    <row r="2176" ht="12.75">
      <c r="A2176" s="372" t="s">
        <v>1095</v>
      </c>
    </row>
    <row r="2177" ht="12.75">
      <c r="A2177" s="372" t="s">
        <v>1095</v>
      </c>
    </row>
    <row r="2178" ht="12.75">
      <c r="A2178" s="372" t="s">
        <v>1095</v>
      </c>
    </row>
    <row r="2179" ht="12.75">
      <c r="A2179" s="372" t="s">
        <v>1095</v>
      </c>
    </row>
    <row r="2180" ht="12.75">
      <c r="A2180" s="372" t="s">
        <v>1095</v>
      </c>
    </row>
    <row r="2181" ht="12.75">
      <c r="A2181" s="372" t="s">
        <v>1095</v>
      </c>
    </row>
    <row r="2182" ht="12.75">
      <c r="A2182" s="372" t="s">
        <v>1095</v>
      </c>
    </row>
    <row r="2183" ht="12.75">
      <c r="A2183" s="372" t="s">
        <v>1095</v>
      </c>
    </row>
    <row r="2184" ht="12.75">
      <c r="A2184" s="372" t="s">
        <v>1095</v>
      </c>
    </row>
    <row r="2185" ht="12.75">
      <c r="A2185" s="372" t="s">
        <v>1095</v>
      </c>
    </row>
    <row r="2186" ht="12.75">
      <c r="A2186" s="372" t="s">
        <v>1095</v>
      </c>
    </row>
    <row r="2187" ht="12.75">
      <c r="A2187" s="372" t="s">
        <v>1095</v>
      </c>
    </row>
    <row r="2188" ht="12.75">
      <c r="A2188" s="372" t="s">
        <v>1095</v>
      </c>
    </row>
    <row r="2189" ht="12.75">
      <c r="A2189" s="372" t="s">
        <v>1095</v>
      </c>
    </row>
    <row r="2190" ht="12.75">
      <c r="A2190" s="372" t="s">
        <v>1095</v>
      </c>
    </row>
    <row r="2191" ht="12.75">
      <c r="A2191" s="372" t="s">
        <v>1095</v>
      </c>
    </row>
    <row r="2192" ht="12.75">
      <c r="A2192" s="372" t="s">
        <v>1095</v>
      </c>
    </row>
    <row r="2193" ht="12.75">
      <c r="A2193" s="372" t="s">
        <v>1095</v>
      </c>
    </row>
    <row r="2194" ht="12.75">
      <c r="A2194" s="372" t="s">
        <v>1095</v>
      </c>
    </row>
    <row r="2195" ht="12.75">
      <c r="A2195" s="372" t="s">
        <v>1095</v>
      </c>
    </row>
    <row r="2196" ht="12.75">
      <c r="A2196" s="372" t="s">
        <v>1095</v>
      </c>
    </row>
    <row r="2197" ht="12.75">
      <c r="A2197" s="372" t="s">
        <v>1095</v>
      </c>
    </row>
    <row r="2198" ht="12.75">
      <c r="A2198" s="372" t="s">
        <v>1095</v>
      </c>
    </row>
    <row r="2199" ht="12.75">
      <c r="A2199" s="372" t="s">
        <v>1095</v>
      </c>
    </row>
    <row r="2200" spans="1:3" ht="12.75">
      <c r="A2200" s="372" t="s">
        <v>1105</v>
      </c>
      <c r="B2200" s="372" t="s">
        <v>157</v>
      </c>
      <c r="C2200" s="372" t="s">
        <v>1240</v>
      </c>
    </row>
    <row r="2201" spans="1:3" ht="12.75">
      <c r="A2201" s="372" t="s">
        <v>1105</v>
      </c>
      <c r="B2201" s="372" t="s">
        <v>158</v>
      </c>
      <c r="C2201" s="117" t="s">
        <v>1241</v>
      </c>
    </row>
    <row r="2202" spans="1:3" ht="12.75">
      <c r="A2202" s="372" t="s">
        <v>1105</v>
      </c>
      <c r="B2202" s="372" t="s">
        <v>159</v>
      </c>
      <c r="C2202" s="372" t="s">
        <v>1239</v>
      </c>
    </row>
    <row r="2203" spans="1:3" ht="12.75">
      <c r="A2203" s="372" t="s">
        <v>1105</v>
      </c>
      <c r="B2203" s="372" t="s">
        <v>160</v>
      </c>
      <c r="C2203" s="372" t="s">
        <v>1240</v>
      </c>
    </row>
    <row r="2204" spans="1:3" ht="12.75">
      <c r="A2204" s="372" t="s">
        <v>1105</v>
      </c>
      <c r="B2204" s="372" t="s">
        <v>161</v>
      </c>
      <c r="C2204" s="117" t="s">
        <v>1241</v>
      </c>
    </row>
    <row r="2205" spans="1:3" ht="12.75">
      <c r="A2205" s="372" t="s">
        <v>1105</v>
      </c>
      <c r="B2205" s="372" t="s">
        <v>162</v>
      </c>
      <c r="C2205" s="372" t="s">
        <v>144</v>
      </c>
    </row>
    <row r="2206" spans="1:3" ht="12.75">
      <c r="A2206" s="372" t="s">
        <v>1105</v>
      </c>
      <c r="B2206" s="372" t="s">
        <v>163</v>
      </c>
      <c r="C2206" s="372" t="s">
        <v>1239</v>
      </c>
    </row>
    <row r="2207" spans="1:3" ht="12.75">
      <c r="A2207" s="372" t="s">
        <v>1105</v>
      </c>
      <c r="B2207" s="372" t="s">
        <v>164</v>
      </c>
      <c r="C2207" s="372" t="s">
        <v>144</v>
      </c>
    </row>
    <row r="2208" spans="1:3" ht="12.75">
      <c r="A2208" s="372" t="s">
        <v>1105</v>
      </c>
      <c r="B2208" s="372" t="s">
        <v>165</v>
      </c>
      <c r="C2208" s="372" t="s">
        <v>1135</v>
      </c>
    </row>
    <row r="2209" spans="1:3" ht="12.75">
      <c r="A2209" s="372" t="s">
        <v>1105</v>
      </c>
      <c r="B2209" s="372" t="s">
        <v>166</v>
      </c>
      <c r="C2209" s="372" t="s">
        <v>1240</v>
      </c>
    </row>
    <row r="2210" spans="1:3" ht="12.75">
      <c r="A2210" s="372" t="s">
        <v>1105</v>
      </c>
      <c r="B2210" s="372" t="s">
        <v>167</v>
      </c>
      <c r="C2210" s="372" t="s">
        <v>1241</v>
      </c>
    </row>
    <row r="2211" spans="1:3" ht="12.75">
      <c r="A2211" s="372" t="s">
        <v>1105</v>
      </c>
      <c r="B2211" s="372" t="s">
        <v>168</v>
      </c>
      <c r="C2211" s="372" t="s">
        <v>144</v>
      </c>
    </row>
    <row r="2212" spans="1:3" ht="12.75">
      <c r="A2212" s="372" t="s">
        <v>1105</v>
      </c>
      <c r="B2212" s="372" t="s">
        <v>169</v>
      </c>
      <c r="C2212" s="372" t="s">
        <v>1240</v>
      </c>
    </row>
    <row r="2213" spans="1:3" ht="12.75">
      <c r="A2213" s="372" t="s">
        <v>1105</v>
      </c>
      <c r="B2213" s="372" t="s">
        <v>170</v>
      </c>
      <c r="C2213" s="372" t="s">
        <v>1239</v>
      </c>
    </row>
    <row r="2214" spans="1:3" ht="12.75">
      <c r="A2214" s="372" t="s">
        <v>1105</v>
      </c>
      <c r="B2214" s="372" t="s">
        <v>171</v>
      </c>
      <c r="C2214" s="372" t="s">
        <v>1135</v>
      </c>
    </row>
    <row r="2215" spans="1:3" ht="12.75">
      <c r="A2215" s="372" t="s">
        <v>1105</v>
      </c>
      <c r="B2215" s="372" t="s">
        <v>172</v>
      </c>
      <c r="C2215" s="371" t="s">
        <v>31</v>
      </c>
    </row>
    <row r="2216" spans="1:3" ht="12.75">
      <c r="A2216" s="372" t="s">
        <v>1105</v>
      </c>
      <c r="B2216" s="372" t="s">
        <v>173</v>
      </c>
      <c r="C2216" s="372" t="s">
        <v>1241</v>
      </c>
    </row>
    <row r="2217" spans="1:3" ht="12.75">
      <c r="A2217" s="372" t="s">
        <v>1105</v>
      </c>
      <c r="B2217" s="372" t="s">
        <v>174</v>
      </c>
      <c r="C2217" s="372" t="s">
        <v>144</v>
      </c>
    </row>
    <row r="2218" spans="1:3" ht="12.75">
      <c r="A2218" s="372" t="s">
        <v>1105</v>
      </c>
      <c r="B2218" s="372" t="s">
        <v>175</v>
      </c>
      <c r="C2218" s="372" t="s">
        <v>144</v>
      </c>
    </row>
    <row r="2219" spans="1:3" ht="12.75">
      <c r="A2219" s="372" t="s">
        <v>1105</v>
      </c>
      <c r="B2219" s="372" t="s">
        <v>176</v>
      </c>
      <c r="C2219" s="372" t="s">
        <v>1240</v>
      </c>
    </row>
    <row r="2220" spans="1:3" ht="12.75">
      <c r="A2220" s="372" t="s">
        <v>1105</v>
      </c>
      <c r="B2220" s="372" t="s">
        <v>177</v>
      </c>
      <c r="C2220" s="372" t="s">
        <v>1241</v>
      </c>
    </row>
    <row r="2221" spans="1:3" ht="12.75">
      <c r="A2221" s="372" t="s">
        <v>1105</v>
      </c>
      <c r="B2221" s="372" t="s">
        <v>178</v>
      </c>
      <c r="C2221" s="371" t="s">
        <v>31</v>
      </c>
    </row>
    <row r="2222" spans="1:3" ht="12.75">
      <c r="A2222" s="372" t="s">
        <v>1105</v>
      </c>
      <c r="B2222" s="372" t="s">
        <v>179</v>
      </c>
      <c r="C2222" s="372" t="s">
        <v>1240</v>
      </c>
    </row>
    <row r="2223" spans="1:3" ht="12.75">
      <c r="A2223" s="372" t="s">
        <v>1105</v>
      </c>
      <c r="B2223" s="372" t="s">
        <v>180</v>
      </c>
      <c r="C2223" s="372" t="s">
        <v>1239</v>
      </c>
    </row>
    <row r="2224" spans="1:3" ht="12.75">
      <c r="A2224" s="372" t="s">
        <v>1105</v>
      </c>
      <c r="B2224" s="372" t="s">
        <v>181</v>
      </c>
      <c r="C2224" s="372" t="s">
        <v>1135</v>
      </c>
    </row>
    <row r="2225" spans="1:3" ht="12.75">
      <c r="A2225" s="372" t="s">
        <v>1105</v>
      </c>
      <c r="B2225" s="372" t="s">
        <v>182</v>
      </c>
      <c r="C2225" s="371" t="s">
        <v>31</v>
      </c>
    </row>
    <row r="2226" spans="1:3" ht="12.75">
      <c r="A2226" s="372" t="s">
        <v>1105</v>
      </c>
      <c r="B2226" s="372" t="s">
        <v>183</v>
      </c>
      <c r="C2226" s="372" t="s">
        <v>1240</v>
      </c>
    </row>
    <row r="2227" spans="1:3" ht="12.75">
      <c r="A2227" s="372" t="s">
        <v>1105</v>
      </c>
      <c r="B2227" s="372" t="s">
        <v>184</v>
      </c>
      <c r="C2227" s="372" t="s">
        <v>1239</v>
      </c>
    </row>
    <row r="2228" spans="1:3" ht="12.75">
      <c r="A2228" s="372" t="s">
        <v>1105</v>
      </c>
      <c r="B2228" s="372" t="s">
        <v>185</v>
      </c>
      <c r="C2228" s="372" t="s">
        <v>144</v>
      </c>
    </row>
    <row r="2229" spans="1:3" ht="12.75">
      <c r="A2229" s="372" t="s">
        <v>1105</v>
      </c>
      <c r="B2229" s="372" t="s">
        <v>186</v>
      </c>
      <c r="C2229" s="372" t="s">
        <v>1135</v>
      </c>
    </row>
    <row r="2230" spans="1:3" ht="12.75">
      <c r="A2230" s="372" t="s">
        <v>1105</v>
      </c>
      <c r="B2230" s="372" t="s">
        <v>187</v>
      </c>
      <c r="C2230" s="372" t="s">
        <v>1240</v>
      </c>
    </row>
    <row r="2231" spans="1:3" ht="12.75">
      <c r="A2231" s="372" t="s">
        <v>1105</v>
      </c>
      <c r="B2231" s="372" t="s">
        <v>188</v>
      </c>
      <c r="C2231" s="372" t="s">
        <v>1241</v>
      </c>
    </row>
    <row r="2232" spans="1:3" ht="12.75">
      <c r="A2232" s="372" t="s">
        <v>1105</v>
      </c>
      <c r="B2232" s="372" t="s">
        <v>189</v>
      </c>
      <c r="C2232" s="372" t="s">
        <v>1241</v>
      </c>
    </row>
    <row r="2233" spans="1:3" ht="12.75">
      <c r="A2233" s="372" t="s">
        <v>1105</v>
      </c>
      <c r="B2233" s="372" t="s">
        <v>190</v>
      </c>
      <c r="C2233" s="372" t="s">
        <v>1241</v>
      </c>
    </row>
    <row r="2234" spans="1:3" ht="12.75">
      <c r="A2234" s="372" t="s">
        <v>1105</v>
      </c>
      <c r="B2234" s="372" t="s">
        <v>191</v>
      </c>
      <c r="C2234" s="372" t="s">
        <v>1241</v>
      </c>
    </row>
    <row r="2235" spans="1:3" ht="12.75">
      <c r="A2235" s="372" t="s">
        <v>1105</v>
      </c>
      <c r="B2235" s="372" t="s">
        <v>192</v>
      </c>
      <c r="C2235" s="372" t="s">
        <v>144</v>
      </c>
    </row>
    <row r="2236" spans="1:3" ht="12.75">
      <c r="A2236" s="372" t="s">
        <v>1105</v>
      </c>
      <c r="B2236" s="372" t="s">
        <v>193</v>
      </c>
      <c r="C2236" s="372" t="s">
        <v>194</v>
      </c>
    </row>
    <row r="2237" spans="1:3" ht="12.75">
      <c r="A2237" s="372" t="s">
        <v>1105</v>
      </c>
      <c r="B2237" s="372" t="s">
        <v>195</v>
      </c>
      <c r="C2237" s="372" t="s">
        <v>1240</v>
      </c>
    </row>
    <row r="2238" spans="1:3" ht="12.75">
      <c r="A2238" s="372" t="s">
        <v>1105</v>
      </c>
      <c r="B2238" s="372" t="s">
        <v>196</v>
      </c>
      <c r="C2238" s="372" t="s">
        <v>1241</v>
      </c>
    </row>
    <row r="2239" spans="1:3" ht="12.75">
      <c r="A2239" s="372" t="s">
        <v>1105</v>
      </c>
      <c r="B2239" s="372" t="s">
        <v>197</v>
      </c>
      <c r="C2239" s="372" t="s">
        <v>1239</v>
      </c>
    </row>
    <row r="2240" spans="1:3" ht="12.75">
      <c r="A2240" s="372" t="s">
        <v>1105</v>
      </c>
      <c r="B2240" s="372" t="s">
        <v>198</v>
      </c>
      <c r="C2240" s="372" t="s">
        <v>1240</v>
      </c>
    </row>
    <row r="2241" spans="1:3" ht="12.75">
      <c r="A2241" s="372" t="s">
        <v>1105</v>
      </c>
      <c r="B2241" s="372" t="s">
        <v>199</v>
      </c>
      <c r="C2241" s="372" t="s">
        <v>144</v>
      </c>
    </row>
    <row r="2242" spans="1:3" ht="12.75">
      <c r="A2242" s="372" t="s">
        <v>1105</v>
      </c>
      <c r="B2242" s="372" t="s">
        <v>200</v>
      </c>
      <c r="C2242" s="372" t="s">
        <v>1135</v>
      </c>
    </row>
    <row r="2243" spans="1:3" ht="12.75">
      <c r="A2243" s="372" t="s">
        <v>1105</v>
      </c>
      <c r="B2243" s="372" t="s">
        <v>201</v>
      </c>
      <c r="C2243" s="372" t="s">
        <v>1240</v>
      </c>
    </row>
    <row r="2244" spans="1:3" ht="12.75">
      <c r="A2244" s="372" t="s">
        <v>1105</v>
      </c>
      <c r="B2244" s="372" t="s">
        <v>202</v>
      </c>
      <c r="C2244" s="372" t="s">
        <v>1240</v>
      </c>
    </row>
    <row r="2245" spans="1:3" ht="12.75">
      <c r="A2245" s="372" t="s">
        <v>1105</v>
      </c>
      <c r="B2245" s="372" t="s">
        <v>203</v>
      </c>
      <c r="C2245" s="372" t="s">
        <v>1239</v>
      </c>
    </row>
    <row r="2246" spans="1:3" ht="12.75">
      <c r="A2246" s="372" t="s">
        <v>1105</v>
      </c>
      <c r="B2246" s="372" t="s">
        <v>204</v>
      </c>
      <c r="C2246" s="372" t="s">
        <v>1135</v>
      </c>
    </row>
    <row r="2247" spans="1:3" ht="12.75">
      <c r="A2247" s="372" t="s">
        <v>1105</v>
      </c>
      <c r="B2247" s="372" t="s">
        <v>205</v>
      </c>
      <c r="C2247" s="372" t="s">
        <v>144</v>
      </c>
    </row>
    <row r="2248" spans="1:3" ht="12.75">
      <c r="A2248" s="372" t="s">
        <v>1105</v>
      </c>
      <c r="B2248" s="372" t="s">
        <v>206</v>
      </c>
      <c r="C2248" s="372" t="s">
        <v>1241</v>
      </c>
    </row>
    <row r="2249" spans="1:3" ht="12.75">
      <c r="A2249" s="372" t="s">
        <v>1105</v>
      </c>
      <c r="B2249" s="372" t="s">
        <v>207</v>
      </c>
      <c r="C2249" s="372" t="s">
        <v>144</v>
      </c>
    </row>
    <row r="2250" spans="1:3" ht="12.75">
      <c r="A2250" s="372" t="s">
        <v>1105</v>
      </c>
      <c r="B2250" s="372" t="s">
        <v>208</v>
      </c>
      <c r="C2250" s="372" t="s">
        <v>1240</v>
      </c>
    </row>
    <row r="2251" spans="1:3" ht="12.75">
      <c r="A2251" s="372" t="s">
        <v>1105</v>
      </c>
      <c r="B2251" s="372" t="s">
        <v>209</v>
      </c>
      <c r="C2251" s="371" t="s">
        <v>31</v>
      </c>
    </row>
    <row r="2252" ht="12.75">
      <c r="A2252" s="372" t="s">
        <v>1105</v>
      </c>
    </row>
    <row r="2253" ht="12.75">
      <c r="A2253" s="372" t="s">
        <v>1105</v>
      </c>
    </row>
    <row r="2254" ht="12.75">
      <c r="A2254" s="372" t="s">
        <v>1105</v>
      </c>
    </row>
    <row r="2255" ht="12.75">
      <c r="A2255" s="372" t="s">
        <v>1105</v>
      </c>
    </row>
    <row r="2256" ht="12.75">
      <c r="A2256" s="372" t="s">
        <v>1105</v>
      </c>
    </row>
    <row r="2257" ht="12.75">
      <c r="A2257" s="372" t="s">
        <v>1105</v>
      </c>
    </row>
    <row r="2258" ht="12.75">
      <c r="A2258" s="372" t="s">
        <v>1105</v>
      </c>
    </row>
    <row r="2259" ht="12.75">
      <c r="A2259" s="372" t="s">
        <v>1105</v>
      </c>
    </row>
    <row r="2260" ht="12.75">
      <c r="A2260" s="372" t="s">
        <v>1105</v>
      </c>
    </row>
    <row r="2261" ht="12.75">
      <c r="A2261" s="372" t="s">
        <v>1105</v>
      </c>
    </row>
    <row r="2262" ht="12.75">
      <c r="A2262" s="372" t="s">
        <v>1105</v>
      </c>
    </row>
    <row r="2263" ht="12.75">
      <c r="A2263" s="372" t="s">
        <v>1105</v>
      </c>
    </row>
    <row r="2264" ht="12.75">
      <c r="A2264" s="372" t="s">
        <v>1105</v>
      </c>
    </row>
    <row r="2265" ht="12.75">
      <c r="A2265" s="372" t="s">
        <v>1105</v>
      </c>
    </row>
    <row r="2266" ht="12.75">
      <c r="A2266" s="372" t="s">
        <v>1105</v>
      </c>
    </row>
    <row r="2267" ht="12.75">
      <c r="A2267" s="372" t="s">
        <v>1105</v>
      </c>
    </row>
    <row r="2268" ht="12.75">
      <c r="A2268" s="372" t="s">
        <v>1105</v>
      </c>
    </row>
    <row r="2269" ht="12.75">
      <c r="A2269" s="372" t="s">
        <v>1105</v>
      </c>
    </row>
    <row r="2270" ht="12.75">
      <c r="A2270" s="372" t="s">
        <v>1105</v>
      </c>
    </row>
    <row r="2271" ht="12.75">
      <c r="A2271" s="372" t="s">
        <v>1105</v>
      </c>
    </row>
    <row r="2272" ht="12.75">
      <c r="A2272" s="372" t="s">
        <v>1105</v>
      </c>
    </row>
    <row r="2273" ht="12.75">
      <c r="A2273" s="372" t="s">
        <v>1105</v>
      </c>
    </row>
    <row r="2274" ht="12.75">
      <c r="A2274" s="372" t="s">
        <v>1105</v>
      </c>
    </row>
    <row r="2275" ht="12.75">
      <c r="A2275" s="372" t="s">
        <v>1105</v>
      </c>
    </row>
    <row r="2276" ht="12.75">
      <c r="A2276" s="372" t="s">
        <v>1105</v>
      </c>
    </row>
    <row r="2277" ht="12.75">
      <c r="A2277" s="372" t="s">
        <v>1105</v>
      </c>
    </row>
    <row r="2278" ht="12.75">
      <c r="A2278" s="372" t="s">
        <v>1105</v>
      </c>
    </row>
    <row r="2279" ht="12.75">
      <c r="A2279" s="372" t="s">
        <v>1105</v>
      </c>
    </row>
    <row r="2280" ht="12.75">
      <c r="A2280" s="372" t="s">
        <v>1105</v>
      </c>
    </row>
    <row r="2281" ht="12.75">
      <c r="A2281" s="372" t="s">
        <v>1105</v>
      </c>
    </row>
    <row r="2282" ht="12.75">
      <c r="A2282" s="372" t="s">
        <v>1105</v>
      </c>
    </row>
    <row r="2283" ht="12.75">
      <c r="A2283" s="372" t="s">
        <v>1105</v>
      </c>
    </row>
    <row r="2284" ht="12.75">
      <c r="A2284" s="372" t="s">
        <v>1105</v>
      </c>
    </row>
    <row r="2285" ht="12.75">
      <c r="A2285" s="372" t="s">
        <v>1105</v>
      </c>
    </row>
    <row r="2286" ht="12.75">
      <c r="A2286" s="372" t="s">
        <v>1105</v>
      </c>
    </row>
    <row r="2287" ht="12.75">
      <c r="A2287" s="372" t="s">
        <v>1105</v>
      </c>
    </row>
    <row r="2288" ht="12.75">
      <c r="A2288" s="372" t="s">
        <v>1105</v>
      </c>
    </row>
    <row r="2289" ht="12.75">
      <c r="A2289" s="372" t="s">
        <v>1105</v>
      </c>
    </row>
    <row r="2290" ht="12.75">
      <c r="A2290" s="372" t="s">
        <v>1105</v>
      </c>
    </row>
    <row r="2291" ht="12.75">
      <c r="A2291" s="372" t="s">
        <v>1105</v>
      </c>
    </row>
    <row r="2292" ht="12.75">
      <c r="A2292" s="372" t="s">
        <v>1105</v>
      </c>
    </row>
    <row r="2293" ht="12.75">
      <c r="A2293" s="372" t="s">
        <v>1105</v>
      </c>
    </row>
    <row r="2294" ht="12.75">
      <c r="A2294" s="372" t="s">
        <v>1105</v>
      </c>
    </row>
    <row r="2295" ht="12.75">
      <c r="A2295" s="372" t="s">
        <v>1105</v>
      </c>
    </row>
    <row r="2296" ht="12.75">
      <c r="A2296" s="372" t="s">
        <v>1105</v>
      </c>
    </row>
    <row r="2297" ht="12.75">
      <c r="A2297" s="372" t="s">
        <v>1105</v>
      </c>
    </row>
    <row r="2298" ht="12.75">
      <c r="A2298" s="372" t="s">
        <v>1105</v>
      </c>
    </row>
    <row r="2299" ht="12.75">
      <c r="A2299" s="372" t="s">
        <v>1105</v>
      </c>
    </row>
  </sheetData>
  <sheetProtection/>
  <autoFilter ref="A1:C2251"/>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Monsanto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arknep</dc:creator>
  <cp:keywords/>
  <dc:description/>
  <cp:lastModifiedBy>Kyle Wettstein</cp:lastModifiedBy>
  <cp:lastPrinted>2014-11-12T16:47:59Z</cp:lastPrinted>
  <dcterms:created xsi:type="dcterms:W3CDTF">2008-01-04T04:05:03Z</dcterms:created>
  <dcterms:modified xsi:type="dcterms:W3CDTF">2014-11-12T16:48:06Z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